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sindy.torres\Desktop\Sindy\CRDM\STF nov\10. Octubre\"/>
    </mc:Choice>
  </mc:AlternateContent>
  <bookViews>
    <workbookView xWindow="0" yWindow="0" windowWidth="14565" windowHeight="11160" tabRatio="853"/>
  </bookViews>
  <sheets>
    <sheet name="Índice" sheetId="25" r:id="rId1"/>
    <sheet name="HISTORICO DENSIDAD" sheetId="27" r:id="rId2"/>
    <sheet name="HISTORICO POR TIPO DE ACCESO" sheetId="24" r:id="rId3"/>
    <sheet name="HISTORICO POR PROVINCIA" sheetId="26" r:id="rId4"/>
    <sheet name="10-2024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PROVINCIA'!$A$10:$CL$155</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52511"/>
</workbook>
</file>

<file path=xl/calcChain.xml><?xml version="1.0" encoding="utf-8"?>
<calcChain xmlns="http://schemas.openxmlformats.org/spreadsheetml/2006/main">
  <c r="AZ154" i="26" l="1"/>
  <c r="S165" i="27" l="1"/>
  <c r="W165" i="27" s="1"/>
  <c r="R165" i="27"/>
  <c r="V165" i="27" s="1"/>
  <c r="T165" i="27" l="1"/>
  <c r="X165" i="27" s="1"/>
  <c r="AZ153" i="26"/>
  <c r="AY153" i="26"/>
  <c r="AX153" i="26"/>
  <c r="S164" i="27"/>
  <c r="R164" i="27"/>
  <c r="T164" i="27" l="1"/>
  <c r="X164" i="27" s="1"/>
  <c r="AZ152" i="26"/>
  <c r="AY152" i="26"/>
  <c r="AX152" i="26"/>
  <c r="S163" i="27" l="1"/>
  <c r="W164" i="27" s="1"/>
  <c r="R163" i="27"/>
  <c r="V164" i="27" s="1"/>
  <c r="T163" i="27" l="1"/>
  <c r="X163" i="27" s="1"/>
  <c r="AZ151" i="26"/>
  <c r="AY151" i="26"/>
  <c r="AX151" i="26"/>
  <c r="S162" i="27"/>
  <c r="W163" i="27" s="1"/>
  <c r="R162" i="27"/>
  <c r="V163" i="27" s="1"/>
  <c r="T162" i="27" l="1"/>
  <c r="X162" i="27" s="1"/>
  <c r="AZ150" i="26"/>
  <c r="AY150" i="26"/>
  <c r="AX150" i="26"/>
  <c r="S161" i="27"/>
  <c r="W162" i="27" s="1"/>
  <c r="R161" i="27"/>
  <c r="V162" i="27" s="1"/>
  <c r="T161" i="27" l="1"/>
  <c r="X161" i="27" s="1"/>
  <c r="AZ149" i="26"/>
  <c r="AY149" i="26"/>
  <c r="AX149" i="26"/>
  <c r="S160" i="27" l="1"/>
  <c r="W161" i="27" s="1"/>
  <c r="R160" i="27"/>
  <c r="V161" i="27" s="1"/>
  <c r="T160" i="27" l="1"/>
  <c r="X160" i="27" s="1"/>
  <c r="AZ148" i="26"/>
  <c r="AY148" i="26"/>
  <c r="AX148" i="26"/>
  <c r="S159" i="27"/>
  <c r="W160" i="27" s="1"/>
  <c r="R159" i="27"/>
  <c r="V160" i="27" s="1"/>
  <c r="T159" i="27" l="1"/>
  <c r="X159" i="27" s="1"/>
  <c r="AZ147" i="26"/>
  <c r="AY147" i="26"/>
  <c r="AX147" i="26"/>
  <c r="S158" i="27" l="1"/>
  <c r="W159" i="27" s="1"/>
  <c r="R158" i="27"/>
  <c r="V159" i="27" s="1"/>
  <c r="T158" i="27" l="1"/>
  <c r="X158" i="27" s="1"/>
  <c r="AZ146" i="26"/>
  <c r="AY146" i="26"/>
  <c r="AX146" i="26"/>
  <c r="S157" i="27"/>
  <c r="W158" i="27" s="1"/>
  <c r="R157" i="27"/>
  <c r="T157" i="27" s="1"/>
  <c r="X157" i="27" s="1"/>
  <c r="V158" i="27" l="1"/>
  <c r="AY145" i="26"/>
  <c r="AX145" i="26"/>
  <c r="AZ145" i="26" s="1"/>
  <c r="S156" i="27"/>
  <c r="W157" i="27" s="1"/>
  <c r="R156" i="27"/>
  <c r="V157" i="27" s="1"/>
  <c r="T156" i="27" l="1"/>
  <c r="X156" i="27" s="1"/>
  <c r="AY143" i="26"/>
  <c r="AY144" i="26"/>
  <c r="AX143" i="26"/>
  <c r="AZ143" i="26" s="1"/>
  <c r="AX144" i="26"/>
  <c r="AZ144" i="26" s="1"/>
  <c r="S155" i="27"/>
  <c r="W156" i="27" s="1"/>
  <c r="R155" i="27"/>
  <c r="V156" i="27" s="1"/>
  <c r="T155" i="27" l="1"/>
  <c r="X155" i="27" s="1"/>
  <c r="S154" i="27"/>
  <c r="W155" i="27" s="1"/>
  <c r="R154" i="27"/>
  <c r="V155" i="27" s="1"/>
  <c r="T154" i="27" l="1"/>
  <c r="X154" i="27" s="1"/>
  <c r="AY142" i="26"/>
  <c r="AX142" i="26"/>
  <c r="AZ142" i="26" s="1"/>
  <c r="S153" i="27"/>
  <c r="W154" i="27" s="1"/>
  <c r="R153" i="27"/>
  <c r="V154" i="27" s="1"/>
  <c r="T153" i="27" l="1"/>
  <c r="X153" i="27" s="1"/>
  <c r="AY141" i="26"/>
  <c r="AX141" i="26"/>
  <c r="AZ141" i="26" s="1"/>
  <c r="S152" i="27"/>
  <c r="W153" i="27" s="1"/>
  <c r="R152" i="27"/>
  <c r="V153" i="27" s="1"/>
  <c r="T152" i="27" l="1"/>
  <c r="X152" i="27" s="1"/>
  <c r="AY140" i="26"/>
  <c r="AX140" i="26"/>
  <c r="AZ140" i="26" s="1"/>
  <c r="S151" i="27"/>
  <c r="W152" i="27" s="1"/>
  <c r="R151" i="27"/>
  <c r="V152" i="27" s="1"/>
  <c r="T151" i="27" l="1"/>
  <c r="X151" i="27" s="1"/>
  <c r="AY139" i="26"/>
  <c r="AX139" i="26"/>
  <c r="AZ139" i="26" s="1"/>
  <c r="S150" i="27"/>
  <c r="W151" i="27" s="1"/>
  <c r="R150" i="27"/>
  <c r="V151" i="27" s="1"/>
  <c r="T150" i="27" l="1"/>
  <c r="X150" i="27" s="1"/>
  <c r="AY138" i="26"/>
  <c r="AX138" i="26"/>
  <c r="AZ138" i="26" s="1"/>
  <c r="S149" i="27"/>
  <c r="W150" i="27" s="1"/>
  <c r="R149" i="27"/>
  <c r="V150" i="27" s="1"/>
  <c r="T149" i="27" l="1"/>
  <c r="X149" i="27" s="1"/>
  <c r="AY137" i="26"/>
  <c r="AX137" i="26"/>
  <c r="AZ137" i="26" s="1"/>
  <c r="S148" i="27"/>
  <c r="W149" i="27" s="1"/>
  <c r="R148" i="27"/>
  <c r="V149" i="27" s="1"/>
  <c r="T148" i="27" l="1"/>
  <c r="X148" i="27" s="1"/>
  <c r="S147" i="27"/>
  <c r="W148" i="27" s="1"/>
  <c r="R147" i="27"/>
  <c r="T147" i="27" s="1"/>
  <c r="X147" i="27" s="1"/>
  <c r="V148" i="27" l="1"/>
  <c r="AY136" i="26"/>
  <c r="AX136" i="26"/>
  <c r="AZ136" i="26" l="1"/>
  <c r="AY135" i="26"/>
  <c r="AX135" i="26"/>
  <c r="AZ135" i="26" s="1"/>
  <c r="S146" i="27" l="1"/>
  <c r="W147" i="27" s="1"/>
  <c r="R146" i="27"/>
  <c r="V147" i="27" s="1"/>
  <c r="T146" i="27" l="1"/>
  <c r="X146" i="27" s="1"/>
  <c r="AY134" i="26"/>
  <c r="AX134" i="26"/>
  <c r="AZ134" i="26" s="1"/>
  <c r="S145" i="27" l="1"/>
  <c r="W146" i="27" s="1"/>
  <c r="R145" i="27"/>
  <c r="V146" i="27" s="1"/>
  <c r="T145" i="27" l="1"/>
  <c r="X145" i="27" s="1"/>
  <c r="AY133" i="26"/>
  <c r="AX133" i="26"/>
  <c r="AZ133" i="26" s="1"/>
  <c r="S144" i="27" l="1"/>
  <c r="W145" i="27" s="1"/>
  <c r="R144" i="27"/>
  <c r="T144" i="27" l="1"/>
  <c r="X144" i="27" s="1"/>
  <c r="V145" i="27"/>
  <c r="AY132" i="26"/>
  <c r="AX132" i="26"/>
  <c r="AZ132" i="26" s="1"/>
  <c r="S143" i="27" l="1"/>
  <c r="W144" i="27" s="1"/>
  <c r="R143" i="27"/>
  <c r="T143" i="27" l="1"/>
  <c r="X143" i="27" s="1"/>
  <c r="V144" i="27"/>
  <c r="AY130" i="26"/>
  <c r="AY131" i="26"/>
  <c r="AX130" i="26"/>
  <c r="AZ130" i="26" s="1"/>
  <c r="AX131" i="26"/>
  <c r="AZ131" i="26" s="1"/>
  <c r="S142" i="27"/>
  <c r="W143" i="27" s="1"/>
  <c r="R142" i="27"/>
  <c r="V143" i="27" s="1"/>
  <c r="T142" i="27" l="1"/>
  <c r="X142" i="27" s="1"/>
  <c r="S141" i="27"/>
  <c r="W142" i="27" s="1"/>
  <c r="R141" i="27"/>
  <c r="V142" i="27" s="1"/>
  <c r="T141" i="27" l="1"/>
  <c r="X141" i="27" s="1"/>
  <c r="AY129" i="26"/>
  <c r="AX129" i="26"/>
  <c r="AZ129" i="26" s="1"/>
  <c r="S140" i="27"/>
  <c r="W141" i="27" s="1"/>
  <c r="R140" i="27"/>
  <c r="V141" i="27" s="1"/>
  <c r="T140" i="27" l="1"/>
  <c r="X140" i="27" s="1"/>
  <c r="AY128" i="26"/>
  <c r="AX128" i="26"/>
  <c r="AZ128" i="26" s="1"/>
  <c r="S139" i="27"/>
  <c r="W140" i="27" s="1"/>
  <c r="R139" i="27"/>
  <c r="V140" i="27" l="1"/>
  <c r="T139" i="27"/>
  <c r="X139" i="27" s="1"/>
  <c r="AY127" i="26"/>
  <c r="AX127" i="26"/>
  <c r="AZ127" i="26" s="1"/>
  <c r="S138" i="27" l="1"/>
  <c r="R138" i="27"/>
  <c r="V139" i="27" s="1"/>
  <c r="T138" i="27" l="1"/>
  <c r="X138" i="27" s="1"/>
  <c r="W139" i="27"/>
  <c r="AY126" i="26"/>
  <c r="AX126" i="26"/>
  <c r="AZ126" i="26" s="1"/>
  <c r="S137" i="27"/>
  <c r="W138" i="27" s="1"/>
  <c r="R137" i="27"/>
  <c r="V138" i="27" s="1"/>
  <c r="T137" i="27" l="1"/>
  <c r="X137" i="27" s="1"/>
  <c r="AY125" i="26"/>
  <c r="AX125" i="26"/>
  <c r="AZ125" i="26" s="1"/>
  <c r="S136" i="27"/>
  <c r="W137" i="27" s="1"/>
  <c r="R136" i="27"/>
  <c r="T136" i="27" s="1"/>
  <c r="X136" i="27" s="1"/>
  <c r="V137" i="27" l="1"/>
  <c r="AY124" i="26"/>
  <c r="AX124" i="26"/>
  <c r="S135" i="27"/>
  <c r="W136" i="27" s="1"/>
  <c r="R135" i="27"/>
  <c r="V136" i="27" s="1"/>
  <c r="AZ124" i="26" l="1"/>
  <c r="T135" i="27"/>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<sst xmlns="http://schemas.openxmlformats.org/spreadsheetml/2006/main" count="236" uniqueCount="110">
  <si>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</si>
  <si>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</si>
  <si>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</si>
  <si>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</si>
  <si>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</si>
  <si>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</si>
  <si>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</si>
  <si>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</si>
  <si>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</si>
  <si>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</si>
  <si>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</si>
  <si>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</si>
  <si>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</si>
  <si>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</si>
  <si>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</si>
  <si>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</si>
  <si>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</si>
  <si>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</si>
  <si>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</si>
  <si>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</si>
  <si>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</si>
  <si>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</si>
  <si>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</si>
  <si>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</si>
  <si>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</si>
  <si>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</si>
  <si>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</si>
  <si>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</si>
  <si>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</si>
  <si>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</si>
  <si>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</si>
  <si>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</si>
  <si>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</si>
  <si>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</si>
  <si>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</si>
  <si>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</si>
  <si>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</si>
  <si>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</si>
  <si>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</si>
  <si>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</si>
  <si>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</si>
  <si>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</si>
  <si>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</si>
  <si>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</si>
  <si>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</si>
  <si>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</si>
  <si>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</si>
  <si>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</si>
  <si>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</si>
  <si>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</si>
  <si>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</si>
  <si>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</si>
  <si>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</si>
  <si>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</si>
  <si>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</si>
  <si>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</si>
  <si>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</si>
  <si>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</si>
  <si>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</si>
  <si>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</si>
  <si>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</si>
  <si>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</si>
  <si>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</si>
  <si>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</si>
  <si>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</si>
  <si>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</si>
  <si>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</si>
  <si>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</si>
  <si>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</si>
  <si>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</si>
  <si>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</si>
  <si>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</si>
  <si>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</si>
  <si>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</si>
  <si>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</si>
  <si>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</si>
  <si>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</si>
  <si>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</si>
  <si>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</si>
  <si>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</si>
  <si>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</si>
  <si>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</si>
  <si>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</si>
  <si>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</si>
  <si>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</si>
  <si>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</si>
  <si>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</si>
  <si>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</si>
  <si>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</si>
  <si>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</si>
  <si>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</si>
  <si>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</si>
  <si>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</si>
  <si>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</si>
  <si>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</si>
  <si>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</si>
  <si>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</si>
  <si>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</si>
  <si>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</si>
  <si>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</si>
  <si>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</si>
  <si>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</si>
  <si>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</si>
  <si>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CIRION TECHNOLOGIES ECUADOR S.A.</t>
  </si>
  <si>
    <t>Nota 6</t>
  </si>
  <si>
    <t>Mediante RESOLUCION ARCOTEL-CTHB-CTDS-2022-0256 se autoriza el cambio de la denominación de CENTURYLINK a su nueva denominación CIRION TECHNOLOGIES ECUADOR S.A.</t>
  </si>
  <si>
    <t>Nota 7</t>
  </si>
  <si>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</si>
  <si>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Fecha de publicación: Noviembre de 2024</t>
  </si>
  <si>
    <t>Fecha de corte: Octubre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</si>
</sst>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_ * #,##0_ ;_ * \-#,##0_ ;_ * &quot;-&quot;??_ ;_ @_ "/>
    <numFmt numFmtId="166" formatCode="_(* #,##0_);_(* \(#,##0\);_(* &quot;-&quot;??_);_(@_)"/>
  </numFmts>
  <fonts count="2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164" fontId="1" fillId="0" borderId="0" applyFont="0" applyFill="0" applyBorder="0" applyAlignment="0" applyProtection="0"/>
  </cellStyleXfs>
  <cellXfs count="602">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6" fillId="17" borderId="2"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6" fillId="17" borderId="2" xfId="0" applyFont="1" applyFill="1" applyBorder="1" applyAlignment="1">
      <alignment horizontal="center" vertical="center"/>
    </xf>
    <xf numFmtId="0" fontId="6" fillId="17" borderId="7" xfId="0" applyFont="1" applyFill="1" applyBorder="1" applyAlignment="1">
      <alignment horizontal="center" vertic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31" xfId="0" applyFont="1" applyFill="1" applyBorder="1" applyAlignment="1">
      <alignment horizontal="center" vertical="center"/>
    </xf>
    <xf numFmtId="0" fontId="20" fillId="16" borderId="24" xfId="0" applyFont="1" applyFill="1" applyBorder="1" applyAlignment="1">
      <alignment horizontal="center" vertical="center"/>
    </xf>
    <xf numFmtId="0" fontId="18" fillId="0" borderId="0" xfId="0" applyFont="1" applyBorder="1" applyAlignment="1">
      <alignment horizontal="left"/>
    </xf>
    <xf numFmtId="0" fontId="18" fillId="0" borderId="0" xfId="0" applyFont="1" applyBorder="1" applyAlignment="1">
      <alignment horizontal="left" wrapText="1"/>
    </xf>
    <xf numFmtId="0" fontId="18" fillId="0" borderId="0" xfId="0" applyFont="1" applyAlignment="1">
      <alignment horizontal="left" wrapText="1"/>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23" fillId="2" borderId="59" xfId="21" applyFont="1" applyFill="1" applyBorder="1" applyAlignment="1">
      <alignment horizontal="center" vertical="center"/>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10" fontId="0" fillId="0" borderId="22" xfId="0" applyNumberFormat="1" applyBorder="1" applyAlignment="1">
      <alignment horizontal="center" vertical="center"/>
    </xf>
    <xf numFmtId="0" fontId="10" fillId="7" borderId="22" xfId="14" applyFont="1" applyFill="1" applyBorder="1" applyAlignment="1">
      <alignment horizontal="center" wrapText="1"/>
    </xf>
    <xf numFmtId="0" fontId="10" fillId="7" borderId="22" xfId="14" applyFont="1" applyFill="1" applyBorder="1" applyAlignment="1">
      <alignment horizontal="center"/>
    </xf>
    <xf numFmtId="3" fontId="14" fillId="7" borderId="22" xfId="0" applyNumberFormat="1" applyFont="1" applyFill="1" applyBorder="1" applyAlignment="1">
      <alignment horizont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dPt>
          <c:dPt>
            <c:idx val="2"/>
            <c:bubble3D val="0"/>
            <c:spPr>
              <a:solidFill>
                <a:srgbClr val="C00000"/>
              </a:solidFill>
              <a:ln w="25400">
                <a:solidFill>
                  <a:schemeClr val="lt1"/>
                </a:solidFill>
              </a:ln>
              <a:effectLst/>
              <a:sp3d contourW="25400">
                <a:contourClr>
                  <a:schemeClr val="lt1"/>
                </a:contourClr>
              </a:sp3d>
            </c:spPr>
          </c:dPt>
          <c:dPt>
            <c:idx val="3"/>
            <c:bubble3D val="0"/>
            <c:spPr>
              <a:solidFill>
                <a:schemeClr val="accent6">
                  <a:lumMod val="75000"/>
                </a:schemeClr>
              </a:solidFill>
              <a:ln w="25400">
                <a:solidFill>
                  <a:schemeClr val="lt1"/>
                </a:solidFill>
              </a:ln>
              <a:effectLst/>
              <a:sp3d contourW="25400">
                <a:contourClr>
                  <a:schemeClr val="lt1"/>
                </a:contourClr>
              </a:sp3d>
            </c:spPr>
          </c:dPt>
          <c:dPt>
            <c:idx val="4"/>
            <c:bubble3D val="0"/>
            <c:spPr>
              <a:solidFill>
                <a:srgbClr val="7030A0"/>
              </a:solidFill>
              <a:ln w="25400">
                <a:solidFill>
                  <a:schemeClr val="lt1"/>
                </a:solidFill>
              </a:ln>
              <a:effectLst/>
              <a:sp3d contourW="25400">
                <a:contourClr>
                  <a:schemeClr val="lt1"/>
                </a:contourClr>
              </a:sp3d>
            </c:spPr>
          </c:dPt>
          <c:dPt>
            <c:idx val="5"/>
            <c:bubble3D val="0"/>
            <c:spPr>
              <a:solidFill>
                <a:srgbClr val="FFC000"/>
              </a:solidFill>
              <a:ln w="25400">
                <a:solidFill>
                  <a:schemeClr val="lt1"/>
                </a:solidFill>
              </a:ln>
              <a:effectLst/>
              <a:sp3d contourW="25400">
                <a:contourClr>
                  <a:schemeClr val="lt1"/>
                </a:contourClr>
              </a:sp3d>
            </c:spPr>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extLst>
                <c:ext xmlns:c15="http://schemas.microsoft.com/office/drawing/2012/chart" uri="{02D57815-91ED-43cb-92C2-25804820EDAC}">
                  <c15:fullRef>
                    <c15:sqref>'10-2024 POR OPERADOR Y PROVINCI'!$B$44:$M$44</c15:sqref>
                  </c15:fullRef>
                </c:ext>
              </c:extLst>
              <c:f>('10-2024 POR OPERADOR Y PROVINCI'!$B$44,'10-2024 POR OPERADOR Y PROVINCI'!$D$44,'10-2024 POR OPERADOR Y PROVINCI'!$F$44,'10-2024 POR OPERADOR Y PROVINCI'!$H$44,'10-2024 POR OPERADOR Y PROVINCI'!$J$44,'10-2024 POR OPERADOR Y PROVINCI'!$L$44)</c:f>
              <c:strCache>
                <c:ptCount val="6"/>
                <c:pt idx="0">
                  <c:v>CIRION TECHNOLOGIES ECUADOR S.A.</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'10-2024 POR OPERADOR Y PROVINCI'!$B$47:$M$47</c15:sqref>
                  </c15:fullRef>
                </c:ext>
              </c:extLst>
              <c:f>('10-2024 POR OPERADOR Y PROVINCI'!$B$47,'10-2024 POR OPERADOR Y PROVINCI'!$D$47,'10-2024 POR OPERADOR Y PROVINCI'!$F$47,'10-2024 POR OPERADOR Y PROVINCI'!$H$47,'10-2024 POR OPERADOR Y PROVINCI'!$J$47,'10-2024 POR OPERADOR Y PROVINCI'!$L$47)</c:f>
              <c:numCache>
                <c:formatCode>0.00%</c:formatCode>
                <c:ptCount val="6"/>
                <c:pt idx="0">
                  <c:v>2.1602992376025514E-2</c:v>
                </c:pt>
                <c:pt idx="1">
                  <c:v>0.7408783592113769</c:v>
                </c:pt>
                <c:pt idx="2">
                  <c:v>0.13034591157276337</c:v>
                </c:pt>
                <c:pt idx="3">
                  <c:v>7.2035012269796486E-2</c:v>
                </c:pt>
                <c:pt idx="4">
                  <c:v>9.2772606430795712E-3</c:v>
                </c:pt>
                <c:pt idx="5">
                  <c:v>2.5860463926958153E-2</c:v>
                </c:pt>
              </c:numCache>
            </c:numRef>
          </c:val>
          <c:extLst xmlns:c16r2="http://schemas.microsoft.com/office/drawing/2015/06/chart">
            <c:ext xmlns:c16="http://schemas.microsoft.com/office/drawing/2014/chart" uri="{C3380CC4-5D6E-409C-BE32-E72D297353CC}">
              <c16:uniqueId val="{00000018-5308-4183-9877-30390E835AC7}"/>
            </c:ext>
            <c:ext xmlns:c15="http://schemas.microsoft.com/office/drawing/2012/chart" uri="{02D57815-91ED-43cb-92C2-25804820EDAC}">
              <c15:categoryFilterExceptions>
                <c15:categoryFilterException>
                  <c15:sqref>'10-2024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'10-2024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'10-2024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'10-2024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'10-2024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'10-2024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209550</xdr:colOff>
      <xdr:row>0</xdr:row>
      <xdr:rowOff>0</xdr:rowOff>
    </xdr:from>
    <xdr:to>
      <xdr:col>13</xdr:col>
      <xdr:colOff>114300</xdr:colOff>
      <xdr:row>6</xdr:row>
      <xdr:rowOff>42035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34300" y="0"/>
          <a:ext cx="3181350" cy="1232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180975</xdr:colOff>
      <xdr:row>0</xdr:row>
      <xdr:rowOff>180975</xdr:rowOff>
    </xdr:from>
    <xdr:to>
      <xdr:col>24</xdr:col>
      <xdr:colOff>38100</xdr:colOff>
      <xdr:row>6</xdr:row>
      <xdr:rowOff>16336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45050" y="180975"/>
          <a:ext cx="2647950" cy="10259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616324</xdr:colOff>
      <xdr:row>0</xdr:row>
      <xdr:rowOff>280147</xdr:rowOff>
    </xdr:from>
    <xdr:to>
      <xdr:col>6</xdr:col>
      <xdr:colOff>14568</xdr:colOff>
      <xdr:row>5</xdr:row>
      <xdr:rowOff>174339</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71883" y="280147"/>
          <a:ext cx="2647950" cy="10259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48</xdr:col>
      <xdr:colOff>112059</xdr:colOff>
      <xdr:row>0</xdr:row>
      <xdr:rowOff>156883</xdr:rowOff>
    </xdr:from>
    <xdr:to>
      <xdr:col>52</xdr:col>
      <xdr:colOff>3362</xdr:colOff>
      <xdr:row>5</xdr:row>
      <xdr:rowOff>17457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67471" y="156883"/>
          <a:ext cx="2647950" cy="10259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408215</xdr:colOff>
      <xdr:row>0</xdr:row>
      <xdr:rowOff>149679</xdr:rowOff>
    </xdr:from>
    <xdr:to>
      <xdr:col>13</xdr:col>
      <xdr:colOff>35379</xdr:colOff>
      <xdr:row>5</xdr:row>
      <xdr:rowOff>168736</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74929" y="149679"/>
          <a:ext cx="2647950" cy="10259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election activeCell="B9" sqref="B9"/>
    </sheetView>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78</v>
      </c>
      <c r="C6" s="459"/>
      <c r="D6" s="459"/>
      <c r="E6" s="459"/>
      <c r="F6" s="459"/>
      <c r="G6" s="459"/>
      <c r="H6" s="459"/>
      <c r="I6" s="459"/>
      <c r="J6" s="459"/>
      <c r="K6" s="459"/>
      <c r="L6" s="459"/>
      <c r="M6" s="460"/>
    </row>
    <row r="7" spans="1:13" x14ac:dyDescent="0.25">
      <c r="A7" s="461"/>
      <c r="B7" s="468" t="s">
        <v>108</v>
      </c>
      <c r="C7" s="462"/>
      <c r="D7" s="462"/>
      <c r="E7" s="462"/>
      <c r="F7" s="462"/>
      <c r="G7" s="462"/>
      <c r="H7" s="462"/>
      <c r="I7" s="462"/>
      <c r="J7" s="462"/>
      <c r="K7" s="462"/>
      <c r="L7" s="462"/>
      <c r="M7" s="463"/>
    </row>
    <row r="8" spans="1:13" ht="15.75" thickBot="1" x14ac:dyDescent="0.3">
      <c r="A8" s="464"/>
      <c r="B8" s="469" t="s">
        <v>109</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42" t="s">
        <v>1</v>
      </c>
      <c r="B10" s="543"/>
      <c r="C10" s="543"/>
      <c r="D10" s="543"/>
      <c r="E10" s="543"/>
      <c r="F10" s="544"/>
      <c r="G10" s="545" t="s">
        <v>2</v>
      </c>
      <c r="H10" s="545"/>
      <c r="I10" s="545"/>
      <c r="J10" s="545"/>
      <c r="K10" s="545"/>
      <c r="L10" s="545"/>
      <c r="M10" s="546"/>
    </row>
    <row r="11" spans="1:13" x14ac:dyDescent="0.25">
      <c r="A11" s="547"/>
      <c r="B11" s="547"/>
      <c r="C11" s="547"/>
      <c r="D11" s="547"/>
      <c r="E11" s="547"/>
      <c r="F11" s="548"/>
      <c r="G11" s="552"/>
      <c r="H11" s="552"/>
      <c r="I11" s="552"/>
      <c r="J11" s="552"/>
      <c r="K11" s="552"/>
      <c r="L11" s="552"/>
      <c r="M11" s="553"/>
    </row>
    <row r="12" spans="1:13" x14ac:dyDescent="0.25">
      <c r="A12" s="549" t="s">
        <v>53</v>
      </c>
      <c r="B12" s="549"/>
      <c r="C12" s="549"/>
      <c r="D12" s="549"/>
      <c r="E12" s="549"/>
      <c r="F12" s="550"/>
      <c r="G12" s="444"/>
      <c r="H12" s="551" t="s">
        <v>55</v>
      </c>
      <c r="I12" s="551"/>
      <c r="J12" s="551"/>
      <c r="K12" s="551"/>
      <c r="L12" s="551"/>
      <c r="M12" s="551"/>
    </row>
    <row r="13" spans="1:13" x14ac:dyDescent="0.25">
      <c r="A13" s="539"/>
      <c r="B13" s="540"/>
      <c r="C13" s="540"/>
      <c r="D13" s="540"/>
      <c r="E13" s="540"/>
      <c r="F13" s="540"/>
      <c r="G13" s="540"/>
      <c r="H13" s="540"/>
      <c r="I13" s="540"/>
      <c r="J13" s="540"/>
      <c r="K13" s="540"/>
      <c r="L13" s="540"/>
      <c r="M13" s="541"/>
    </row>
    <row r="14" spans="1:13" x14ac:dyDescent="0.25">
      <c r="A14" s="549" t="s">
        <v>52</v>
      </c>
      <c r="B14" s="549"/>
      <c r="C14" s="549"/>
      <c r="D14" s="549"/>
      <c r="E14" s="549"/>
      <c r="F14" s="550"/>
      <c r="G14" s="444"/>
      <c r="H14" s="551" t="s">
        <v>56</v>
      </c>
      <c r="I14" s="551"/>
      <c r="J14" s="551"/>
      <c r="K14" s="551"/>
      <c r="L14" s="551"/>
      <c r="M14" s="551"/>
    </row>
    <row r="15" spans="1:13" x14ac:dyDescent="0.25">
      <c r="A15" s="554"/>
      <c r="B15" s="555"/>
      <c r="C15" s="555"/>
      <c r="D15" s="555"/>
      <c r="E15" s="555"/>
      <c r="F15" s="555"/>
      <c r="G15" s="555"/>
      <c r="H15" s="555"/>
      <c r="I15" s="555"/>
      <c r="J15" s="555"/>
      <c r="K15" s="555"/>
      <c r="L15" s="555"/>
      <c r="M15" s="556"/>
    </row>
    <row r="16" spans="1:13" x14ac:dyDescent="0.25">
      <c r="A16" s="549" t="s">
        <v>51</v>
      </c>
      <c r="B16" s="549"/>
      <c r="C16" s="549"/>
      <c r="D16" s="549"/>
      <c r="E16" s="549"/>
      <c r="F16" s="550"/>
      <c r="G16" s="444"/>
      <c r="H16" s="551" t="s">
        <v>57</v>
      </c>
      <c r="I16" s="551"/>
      <c r="J16" s="551"/>
      <c r="K16" s="551"/>
      <c r="L16" s="551"/>
      <c r="M16" s="551"/>
    </row>
    <row r="17" spans="1:13" x14ac:dyDescent="0.25">
      <c r="A17" s="554"/>
      <c r="B17" s="555"/>
      <c r="C17" s="555"/>
      <c r="D17" s="555"/>
      <c r="E17" s="555"/>
      <c r="F17" s="555"/>
      <c r="G17" s="555"/>
      <c r="H17" s="555"/>
      <c r="I17" s="555"/>
      <c r="J17" s="555"/>
      <c r="K17" s="555"/>
      <c r="L17" s="555"/>
      <c r="M17" s="556"/>
    </row>
    <row r="18" spans="1:13" x14ac:dyDescent="0.25">
      <c r="A18" s="549" t="s">
        <v>54</v>
      </c>
      <c r="B18" s="549"/>
      <c r="C18" s="549"/>
      <c r="D18" s="549"/>
      <c r="E18" s="549"/>
      <c r="F18" s="550"/>
      <c r="G18" s="444"/>
      <c r="H18" s="551" t="s">
        <v>58</v>
      </c>
      <c r="I18" s="551"/>
      <c r="J18" s="551"/>
      <c r="K18" s="551"/>
      <c r="L18" s="551"/>
      <c r="M18" s="551"/>
    </row>
  </sheetData>
  <mergeCells count="15">
    <mergeCell ref="A16:F16"/>
    <mergeCell ref="A18:F18"/>
    <mergeCell ref="H16:M16"/>
    <mergeCell ref="H18:M18"/>
    <mergeCell ref="A14:F14"/>
    <mergeCell ref="H14:M14"/>
    <mergeCell ref="A17:M17"/>
    <mergeCell ref="A15:M15"/>
    <mergeCell ref="A13:M13"/>
    <mergeCell ref="A10:F10"/>
    <mergeCell ref="G10:M10"/>
    <mergeCell ref="A11:F11"/>
    <mergeCell ref="A12:F12"/>
    <mergeCell ref="H12:M12"/>
    <mergeCell ref="G11:M11"/>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4"/>
  <sheetViews>
    <sheetView showGridLines="0" topLeftCell="A2" zoomScaleNormal="100" workbookViewId="0">
      <pane ySplit="10" topLeftCell="A144" activePane="bottomLeft" state="frozen"/>
      <selection activeCell="A2" sqref="A2"/>
      <selection pane="bottomLeft" activeCell="B144" sqref="B144"/>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Noviembre de 2024</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Octubre 2024</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69" t="s">
        <v>35</v>
      </c>
      <c r="B10" s="575" t="s">
        <v>60</v>
      </c>
      <c r="C10" s="566"/>
      <c r="D10" s="565" t="s">
        <v>36</v>
      </c>
      <c r="E10" s="566"/>
      <c r="F10" s="565" t="s">
        <v>37</v>
      </c>
      <c r="G10" s="566"/>
      <c r="H10" s="565" t="s">
        <v>59</v>
      </c>
      <c r="I10" s="566"/>
      <c r="J10" s="565" t="s">
        <v>38</v>
      </c>
      <c r="K10" s="566"/>
      <c r="L10" s="563" t="s">
        <v>103</v>
      </c>
      <c r="M10" s="564"/>
      <c r="N10" s="565" t="s">
        <v>39</v>
      </c>
      <c r="O10" s="566"/>
      <c r="P10" s="565" t="s">
        <v>40</v>
      </c>
      <c r="Q10" s="566"/>
      <c r="R10" s="565" t="s">
        <v>41</v>
      </c>
      <c r="S10" s="566"/>
      <c r="T10" s="567" t="s">
        <v>42</v>
      </c>
      <c r="U10" s="569" t="s">
        <v>43</v>
      </c>
      <c r="V10" s="560" t="s">
        <v>87</v>
      </c>
      <c r="W10" s="560" t="s">
        <v>88</v>
      </c>
      <c r="X10" s="560" t="s">
        <v>44</v>
      </c>
      <c r="Y10" s="562"/>
    </row>
    <row r="11" spans="1:25" s="136" customFormat="1" ht="38.25" customHeight="1" thickBot="1" x14ac:dyDescent="0.25">
      <c r="A11" s="574"/>
      <c r="B11" s="535" t="s">
        <v>83</v>
      </c>
      <c r="C11" s="471" t="s">
        <v>84</v>
      </c>
      <c r="D11" s="535" t="s">
        <v>83</v>
      </c>
      <c r="E11" s="533" t="s">
        <v>84</v>
      </c>
      <c r="F11" s="535" t="s">
        <v>83</v>
      </c>
      <c r="G11" s="533" t="s">
        <v>84</v>
      </c>
      <c r="H11" s="535" t="s">
        <v>83</v>
      </c>
      <c r="I11" s="533" t="s">
        <v>84</v>
      </c>
      <c r="J11" s="535" t="s">
        <v>83</v>
      </c>
      <c r="K11" s="533" t="s">
        <v>84</v>
      </c>
      <c r="L11" s="535" t="s">
        <v>83</v>
      </c>
      <c r="M11" s="533" t="s">
        <v>84</v>
      </c>
      <c r="N11" s="535" t="s">
        <v>83</v>
      </c>
      <c r="O11" s="533" t="s">
        <v>84</v>
      </c>
      <c r="P11" s="535" t="s">
        <v>83</v>
      </c>
      <c r="Q11" s="533" t="s">
        <v>84</v>
      </c>
      <c r="R11" s="472" t="s">
        <v>85</v>
      </c>
      <c r="S11" s="473" t="s">
        <v>86</v>
      </c>
      <c r="T11" s="568"/>
      <c r="U11" s="570"/>
      <c r="V11" s="561"/>
      <c r="W11" s="561"/>
      <c r="X11" s="561"/>
      <c r="Y11" s="562"/>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B91+D91+F91+H91+J91+L91+N91+P166</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B92+D92+F92+H92+J92+L92+N92+P167</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B93+D93+F93+H93+J93+L93+N93+P168</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B94+D94+F94+H94+J94+L94+N94+P171</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B95+D95+F95+H95+J95+L95+N95+P172</f>
        <v>2344955</v>
      </c>
      <c r="S95" s="303">
        <f t="shared" si="29"/>
        <v>15626</v>
      </c>
      <c r="T95" s="192">
        <f t="shared" si="32"/>
        <v>2360581</v>
      </c>
      <c r="U95" s="375">
        <v>17023408.000000015</v>
      </c>
      <c r="V95" s="289">
        <f t="shared" ref="V95:W100" si="35">(R95-R94)/R94</f>
        <v>-3.3749897998041562E-3</v>
      </c>
      <c r="W95" s="288">
        <f t="shared" si="35"/>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B96+D96+F96+H96+J96+L96+N96+P173</f>
        <v>2334322</v>
      </c>
      <c r="S96" s="373">
        <f t="shared" si="29"/>
        <v>15518</v>
      </c>
      <c r="T96" s="158">
        <f t="shared" si="32"/>
        <v>2349840</v>
      </c>
      <c r="U96" s="164">
        <v>17043789.5</v>
      </c>
      <c r="V96" s="282">
        <f t="shared" si="35"/>
        <v>-4.5344153725764462E-3</v>
      </c>
      <c r="W96" s="286">
        <f t="shared" si="35"/>
        <v>-6.9115576603097405E-3</v>
      </c>
      <c r="X96" s="160">
        <f t="shared" ref="X96:X122" si="36">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 t="shared" ref="R97:R130" si="37">B97+D97+F97+H97+J97+L97+N97+P175</f>
        <v>2329247</v>
      </c>
      <c r="S97" s="373">
        <f t="shared" si="29"/>
        <v>15496</v>
      </c>
      <c r="T97" s="158">
        <f t="shared" si="32"/>
        <v>2344743</v>
      </c>
      <c r="U97" s="164">
        <v>17064171.000000022</v>
      </c>
      <c r="V97" s="282">
        <f t="shared" si="35"/>
        <v>-2.1740788117491933E-3</v>
      </c>
      <c r="W97" s="286">
        <f t="shared" si="35"/>
        <v>-1.4177084675860291E-3</v>
      </c>
      <c r="X97" s="160">
        <f t="shared" si="36"/>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 t="shared" si="37"/>
        <v>2322445</v>
      </c>
      <c r="S98" s="373">
        <f t="shared" si="29"/>
        <v>15426</v>
      </c>
      <c r="T98" s="158">
        <f t="shared" si="32"/>
        <v>2337871</v>
      </c>
      <c r="U98" s="164">
        <v>17084552.500000004</v>
      </c>
      <c r="V98" s="282">
        <f t="shared" si="35"/>
        <v>-2.9202570616169089E-3</v>
      </c>
      <c r="W98" s="286">
        <f t="shared" si="35"/>
        <v>-4.5172947857511619E-3</v>
      </c>
      <c r="X98" s="160">
        <f t="shared" si="36"/>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 t="shared" si="37"/>
        <v>2312693</v>
      </c>
      <c r="S99" s="373">
        <f t="shared" si="29"/>
        <v>15384</v>
      </c>
      <c r="T99" s="158">
        <f t="shared" si="32"/>
        <v>2328077</v>
      </c>
      <c r="U99" s="164">
        <v>17104933.999999989</v>
      </c>
      <c r="V99" s="282">
        <f t="shared" si="35"/>
        <v>-4.1990230123856538E-3</v>
      </c>
      <c r="W99" s="286">
        <f t="shared" si="35"/>
        <v>-2.7226760015558148E-3</v>
      </c>
      <c r="X99" s="160">
        <f t="shared" si="36"/>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 t="shared" si="37"/>
        <v>2300716</v>
      </c>
      <c r="S100" s="373">
        <f t="shared" si="29"/>
        <v>15390</v>
      </c>
      <c r="T100" s="158">
        <f t="shared" si="32"/>
        <v>2316106</v>
      </c>
      <c r="U100" s="164">
        <v>17125315.500000004</v>
      </c>
      <c r="V100" s="282">
        <f t="shared" si="35"/>
        <v>-5.1788110224746647E-3</v>
      </c>
      <c r="W100" s="286">
        <f t="shared" si="35"/>
        <v>3.9001560062402497E-4</v>
      </c>
      <c r="X100" s="160">
        <f t="shared" si="36"/>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 t="shared" si="37"/>
        <v>2288284</v>
      </c>
      <c r="S101" s="373">
        <f t="shared" si="29"/>
        <v>15348</v>
      </c>
      <c r="T101" s="158">
        <f t="shared" si="32"/>
        <v>2303632</v>
      </c>
      <c r="U101" s="164">
        <v>17145696.999999993</v>
      </c>
      <c r="V101" s="282">
        <f t="shared" ref="V101:W128" si="38">(R101-R100)/R100</f>
        <v>-5.4035352472882351E-3</v>
      </c>
      <c r="W101" s="286">
        <f t="shared" si="38"/>
        <v>-2.7290448343079924E-3</v>
      </c>
      <c r="X101" s="160">
        <f t="shared" si="36"/>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 t="shared" si="37"/>
        <v>2272046</v>
      </c>
      <c r="S102" s="373">
        <f t="shared" si="29"/>
        <v>15404</v>
      </c>
      <c r="T102" s="158">
        <f t="shared" si="32"/>
        <v>2287450</v>
      </c>
      <c r="U102" s="164">
        <v>17166078.499999996</v>
      </c>
      <c r="V102" s="282">
        <f t="shared" si="38"/>
        <v>-7.0961471565592384E-3</v>
      </c>
      <c r="W102" s="286">
        <f t="shared" si="38"/>
        <v>3.6486838676048996E-3</v>
      </c>
      <c r="X102" s="160">
        <f t="shared" si="36"/>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 t="shared" si="37"/>
        <v>2251436</v>
      </c>
      <c r="S103" s="373">
        <f t="shared" si="29"/>
        <v>15327</v>
      </c>
      <c r="T103" s="158">
        <f t="shared" si="32"/>
        <v>2266763</v>
      </c>
      <c r="U103" s="164">
        <v>17186459.999999993</v>
      </c>
      <c r="V103" s="282">
        <f t="shared" si="38"/>
        <v>-9.0711191586790065E-3</v>
      </c>
      <c r="W103" s="286">
        <f t="shared" si="38"/>
        <v>-4.998701635938717E-3</v>
      </c>
      <c r="X103" s="160">
        <f t="shared" si="36"/>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 t="shared" si="37"/>
        <v>2235936</v>
      </c>
      <c r="S104" s="373">
        <f t="shared" si="29"/>
        <v>15263</v>
      </c>
      <c r="T104" s="158">
        <f t="shared" si="32"/>
        <v>2251199</v>
      </c>
      <c r="U104" s="164">
        <v>17206841.499999993</v>
      </c>
      <c r="V104" s="282">
        <f t="shared" si="38"/>
        <v>-6.8844950511584603E-3</v>
      </c>
      <c r="W104" s="286">
        <f t="shared" si="38"/>
        <v>-4.1756377634240231E-3</v>
      </c>
      <c r="X104" s="160">
        <f t="shared" si="36"/>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 t="shared" si="37"/>
        <v>2215986</v>
      </c>
      <c r="S105" s="373">
        <f t="shared" si="29"/>
        <v>15185</v>
      </c>
      <c r="T105" s="158">
        <f t="shared" si="32"/>
        <v>2231171</v>
      </c>
      <c r="U105" s="164">
        <v>17227223</v>
      </c>
      <c r="V105" s="282">
        <f t="shared" si="38"/>
        <v>-8.9224378515306343E-3</v>
      </c>
      <c r="W105" s="286">
        <f t="shared" si="38"/>
        <v>-5.1103976937692461E-3</v>
      </c>
      <c r="X105" s="160">
        <f t="shared" si="36"/>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 t="shared" si="37"/>
        <v>2197294</v>
      </c>
      <c r="S106" s="373">
        <f t="shared" si="29"/>
        <v>15120</v>
      </c>
      <c r="T106" s="158">
        <f t="shared" si="32"/>
        <v>2212414</v>
      </c>
      <c r="U106" s="164">
        <v>17247604.500000004</v>
      </c>
      <c r="V106" s="282">
        <f t="shared" si="38"/>
        <v>-8.4350713407034157E-3</v>
      </c>
      <c r="W106" s="286">
        <f t="shared" si="38"/>
        <v>-4.2805400065854459E-3</v>
      </c>
      <c r="X106" s="160">
        <f t="shared" si="36"/>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 t="shared" si="37"/>
        <v>2181202</v>
      </c>
      <c r="S107" s="393">
        <f t="shared" si="29"/>
        <v>14638</v>
      </c>
      <c r="T107" s="394">
        <f t="shared" ref="T107:T129" si="39">R107+S107</f>
        <v>2195840</v>
      </c>
      <c r="U107" s="395">
        <v>17267985.955258224</v>
      </c>
      <c r="V107" s="396">
        <f t="shared" si="38"/>
        <v>-7.3235534252585228E-3</v>
      </c>
      <c r="W107" s="397">
        <f t="shared" si="38"/>
        <v>-3.1878306878306881E-2</v>
      </c>
      <c r="X107" s="398">
        <f t="shared" si="36"/>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 t="shared" si="37"/>
        <v>2154911</v>
      </c>
      <c r="S108" s="373">
        <f t="shared" si="29"/>
        <v>14640</v>
      </c>
      <c r="T108" s="158">
        <f t="shared" si="39"/>
        <v>2169551</v>
      </c>
      <c r="U108" s="164">
        <v>17288207.401884053</v>
      </c>
      <c r="V108" s="282">
        <f t="shared" ref="V108:V119" si="40">(R108-R107)/R107</f>
        <v>-1.2053445760640234E-2</v>
      </c>
      <c r="W108" s="286">
        <f t="shared" si="38"/>
        <v>1.3663068725235688E-4</v>
      </c>
      <c r="X108" s="160">
        <f t="shared" si="36"/>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 t="shared" si="37"/>
        <v>2140268</v>
      </c>
      <c r="S109" s="373">
        <f t="shared" si="29"/>
        <v>14516</v>
      </c>
      <c r="T109" s="158">
        <f t="shared" si="39"/>
        <v>2154784</v>
      </c>
      <c r="U109" s="164">
        <v>17308428.848509841</v>
      </c>
      <c r="V109" s="282">
        <f t="shared" si="40"/>
        <v>-6.7951762276957147E-3</v>
      </c>
      <c r="W109" s="286">
        <f t="shared" si="38"/>
        <v>-8.4699453551912562E-3</v>
      </c>
      <c r="X109" s="160">
        <f t="shared" si="36"/>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 t="shared" si="37"/>
        <v>2128881</v>
      </c>
      <c r="S110" s="373">
        <f t="shared" si="29"/>
        <v>14434</v>
      </c>
      <c r="T110" s="158">
        <f t="shared" si="39"/>
        <v>2143315</v>
      </c>
      <c r="U110" s="164">
        <v>17328650.295135688</v>
      </c>
      <c r="V110" s="282">
        <f t="shared" si="40"/>
        <v>-5.3203617490893661E-3</v>
      </c>
      <c r="W110" s="286">
        <f t="shared" si="38"/>
        <v>-5.6489391016809037E-3</v>
      </c>
      <c r="X110" s="160">
        <f t="shared" si="36"/>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 t="shared" si="37"/>
        <v>2125238</v>
      </c>
      <c r="S111" s="373">
        <f t="shared" si="29"/>
        <v>14264</v>
      </c>
      <c r="T111" s="158">
        <f t="shared" si="39"/>
        <v>2139502</v>
      </c>
      <c r="U111" s="164">
        <v>17348871.741761539</v>
      </c>
      <c r="V111" s="282">
        <f t="shared" si="40"/>
        <v>-1.711227635551259E-3</v>
      </c>
      <c r="W111" s="286">
        <f t="shared" si="38"/>
        <v>-1.1777746986282389E-2</v>
      </c>
      <c r="X111" s="160">
        <f t="shared" si="36"/>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 t="shared" si="37"/>
        <v>2123887</v>
      </c>
      <c r="S112" s="373">
        <f t="shared" si="29"/>
        <v>14204</v>
      </c>
      <c r="T112" s="158">
        <f t="shared" si="39"/>
        <v>2138091</v>
      </c>
      <c r="U112" s="164">
        <v>17369093.188387331</v>
      </c>
      <c r="V112" s="282">
        <f t="shared" si="40"/>
        <v>-6.3569350820943352E-4</v>
      </c>
      <c r="W112" s="286">
        <f t="shared" si="38"/>
        <v>-4.2063937184520471E-3</v>
      </c>
      <c r="X112" s="160">
        <f t="shared" si="36"/>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 t="shared" si="37"/>
        <v>2119632</v>
      </c>
      <c r="S113" s="497">
        <f t="shared" si="29"/>
        <v>14168</v>
      </c>
      <c r="T113" s="498">
        <f t="shared" si="39"/>
        <v>2133800</v>
      </c>
      <c r="U113" s="499">
        <v>17389314.635013156</v>
      </c>
      <c r="V113" s="500">
        <f t="shared" si="40"/>
        <v>-2.0034022525680507E-3</v>
      </c>
      <c r="W113" s="501">
        <f t="shared" si="38"/>
        <v>-2.5344973246972683E-3</v>
      </c>
      <c r="X113" s="502">
        <f t="shared" si="36"/>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 t="shared" si="37"/>
        <v>2105335</v>
      </c>
      <c r="S114" s="497">
        <f t="shared" si="29"/>
        <v>14059</v>
      </c>
      <c r="T114" s="498">
        <f t="shared" si="39"/>
        <v>2119394</v>
      </c>
      <c r="U114" s="499">
        <v>17409536</v>
      </c>
      <c r="V114" s="500">
        <f t="shared" si="40"/>
        <v>-6.7450387614453834E-3</v>
      </c>
      <c r="W114" s="501">
        <f t="shared" si="38"/>
        <v>-7.69339356295878E-3</v>
      </c>
      <c r="X114" s="502">
        <f t="shared" si="36"/>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 t="shared" si="37"/>
        <v>2096655</v>
      </c>
      <c r="S115" s="497">
        <f t="shared" si="29"/>
        <v>13927</v>
      </c>
      <c r="T115" s="498">
        <f t="shared" si="39"/>
        <v>2110582</v>
      </c>
      <c r="U115" s="499">
        <v>17429758</v>
      </c>
      <c r="V115" s="500">
        <f t="shared" si="40"/>
        <v>-4.1228593074261344E-3</v>
      </c>
      <c r="W115" s="501">
        <f>(S115-S114)/S114</f>
        <v>-9.3890034853119E-3</v>
      </c>
      <c r="X115" s="502">
        <f t="shared" si="36"/>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 t="shared" si="37"/>
        <v>2083852</v>
      </c>
      <c r="S116" s="497">
        <f t="shared" si="29"/>
        <v>13814</v>
      </c>
      <c r="T116" s="498">
        <f t="shared" si="39"/>
        <v>2097666</v>
      </c>
      <c r="U116" s="499">
        <v>17449978.974890605</v>
      </c>
      <c r="V116" s="500">
        <f t="shared" si="40"/>
        <v>-6.106393278817927E-3</v>
      </c>
      <c r="W116" s="501">
        <f t="shared" si="38"/>
        <v>-8.113735908666618E-3</v>
      </c>
      <c r="X116" s="502">
        <f t="shared" si="36"/>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 t="shared" si="37"/>
        <v>2072976</v>
      </c>
      <c r="S117" s="497">
        <f t="shared" si="29"/>
        <v>13661</v>
      </c>
      <c r="T117" s="498">
        <f t="shared" si="39"/>
        <v>2086637</v>
      </c>
      <c r="U117" s="499">
        <v>17470200.421516426</v>
      </c>
      <c r="V117" s="500">
        <f t="shared" si="40"/>
        <v>-5.2191806327896604E-3</v>
      </c>
      <c r="W117" s="501">
        <f t="shared" si="38"/>
        <v>-1.1075720283770088E-2</v>
      </c>
      <c r="X117" s="502">
        <f t="shared" si="36"/>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 t="shared" si="37"/>
        <v>2063668</v>
      </c>
      <c r="S118" s="497">
        <f t="shared" si="29"/>
        <v>13581</v>
      </c>
      <c r="T118" s="498">
        <f t="shared" si="39"/>
        <v>2077249</v>
      </c>
      <c r="U118" s="499">
        <v>17490421.868142299</v>
      </c>
      <c r="V118" s="500">
        <f t="shared" si="40"/>
        <v>-4.4901629348337848E-3</v>
      </c>
      <c r="W118" s="501">
        <f t="shared" si="38"/>
        <v>-5.8560866700827175E-3</v>
      </c>
      <c r="X118" s="502">
        <f t="shared" si="36"/>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 t="shared" si="37"/>
        <v>2049521</v>
      </c>
      <c r="S119" s="497">
        <f t="shared" si="29"/>
        <v>13523</v>
      </c>
      <c r="T119" s="498">
        <f t="shared" si="39"/>
        <v>2063044</v>
      </c>
      <c r="U119" s="499">
        <v>17510643.314768095</v>
      </c>
      <c r="V119" s="500">
        <f t="shared" si="40"/>
        <v>-6.8552693553420412E-3</v>
      </c>
      <c r="W119" s="501">
        <f t="shared" si="38"/>
        <v>-4.2706722627199765E-3</v>
      </c>
      <c r="X119" s="502">
        <f t="shared" si="36"/>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 t="shared" si="37"/>
        <v>2030087</v>
      </c>
      <c r="S120" s="497">
        <f t="shared" si="29"/>
        <v>13429</v>
      </c>
      <c r="T120" s="498">
        <f t="shared" si="39"/>
        <v>2043516</v>
      </c>
      <c r="U120" s="499">
        <v>17510643.314768095</v>
      </c>
      <c r="V120" s="500">
        <f t="shared" ref="V120:V126" si="41">(R120-R119)/R119</f>
        <v>-9.4822156006208278E-3</v>
      </c>
      <c r="W120" s="501">
        <f t="shared" si="38"/>
        <v>-6.9511203135398953E-3</v>
      </c>
      <c r="X120" s="502">
        <f t="shared" si="36"/>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 t="shared" si="37"/>
        <v>2016608</v>
      </c>
      <c r="S121" s="497">
        <f t="shared" si="29"/>
        <v>13365</v>
      </c>
      <c r="T121" s="498">
        <f t="shared" si="39"/>
        <v>2029973</v>
      </c>
      <c r="U121" s="499">
        <v>17510643.314768095</v>
      </c>
      <c r="V121" s="500">
        <f t="shared" si="41"/>
        <v>-6.6396169228215346E-3</v>
      </c>
      <c r="W121" s="501">
        <f t="shared" si="38"/>
        <v>-4.7658053466378735E-3</v>
      </c>
      <c r="X121" s="502">
        <f t="shared" si="36"/>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 t="shared" si="37"/>
        <v>1980575</v>
      </c>
      <c r="S122" s="497">
        <f t="shared" si="29"/>
        <v>13048</v>
      </c>
      <c r="T122" s="498">
        <f t="shared" si="39"/>
        <v>1993623</v>
      </c>
      <c r="U122" s="499">
        <v>17510643.314768095</v>
      </c>
      <c r="V122" s="500">
        <f t="shared" si="41"/>
        <v>-1.7868123105730018E-2</v>
      </c>
      <c r="W122" s="501">
        <f t="shared" si="38"/>
        <v>-2.3718668163112609E-2</v>
      </c>
      <c r="X122" s="502">
        <f t="shared" si="36"/>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 t="shared" si="37"/>
        <v>2020510</v>
      </c>
      <c r="S123" s="497">
        <f t="shared" si="29"/>
        <v>13075</v>
      </c>
      <c r="T123" s="498">
        <f t="shared" si="39"/>
        <v>2033585</v>
      </c>
      <c r="U123" s="499">
        <v>17510643.314768095</v>
      </c>
      <c r="V123" s="500">
        <f t="shared" si="41"/>
        <v>2.0163336404831929E-2</v>
      </c>
      <c r="W123" s="501">
        <f t="shared" si="38"/>
        <v>2.0692826486817901E-3</v>
      </c>
      <c r="X123" s="502">
        <f t="shared" ref="X123:X125" si="42">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 t="shared" si="37"/>
        <v>1960169</v>
      </c>
      <c r="S124" s="497">
        <f t="shared" si="29"/>
        <v>12723</v>
      </c>
      <c r="T124" s="498">
        <f t="shared" si="39"/>
        <v>1972892</v>
      </c>
      <c r="U124" s="499">
        <v>17510643.314768095</v>
      </c>
      <c r="V124" s="500">
        <f t="shared" si="41"/>
        <v>-2.9864242196277178E-2</v>
      </c>
      <c r="W124" s="501">
        <f t="shared" si="38"/>
        <v>-2.6921606118546847E-2</v>
      </c>
      <c r="X124" s="502">
        <f t="shared" si="42"/>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 t="shared" si="37"/>
        <v>1908026</v>
      </c>
      <c r="S125" s="497">
        <f t="shared" si="29"/>
        <v>12666</v>
      </c>
      <c r="T125" s="498">
        <f t="shared" si="39"/>
        <v>1920692</v>
      </c>
      <c r="U125" s="499">
        <v>17510643.314768095</v>
      </c>
      <c r="V125" s="500">
        <f t="shared" si="41"/>
        <v>-2.6601277746969777E-2</v>
      </c>
      <c r="W125" s="501">
        <f t="shared" si="38"/>
        <v>-4.4800754539023819E-3</v>
      </c>
      <c r="X125" s="502">
        <f t="shared" si="42"/>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 t="shared" si="37"/>
        <v>1869782</v>
      </c>
      <c r="S126" s="497">
        <f t="shared" si="29"/>
        <v>12543</v>
      </c>
      <c r="T126" s="498">
        <f t="shared" si="39"/>
        <v>1882325</v>
      </c>
      <c r="U126" s="499">
        <v>17510643.314768095</v>
      </c>
      <c r="V126" s="500">
        <f t="shared" si="41"/>
        <v>-2.0043752024343484E-2</v>
      </c>
      <c r="W126" s="501">
        <f t="shared" si="38"/>
        <v>-9.7110374230222635E-3</v>
      </c>
      <c r="X126" s="502">
        <f t="shared" ref="X126:X132" si="43">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 t="shared" si="37"/>
        <v>1871110</v>
      </c>
      <c r="S127" s="497">
        <f t="shared" si="29"/>
        <v>12390</v>
      </c>
      <c r="T127" s="498">
        <f t="shared" si="39"/>
        <v>1883500</v>
      </c>
      <c r="U127" s="499">
        <v>17510643.314768095</v>
      </c>
      <c r="V127" s="500">
        <f>(R127-R126)/R126</f>
        <v>7.1024322621567645E-4</v>
      </c>
      <c r="W127" s="501">
        <f t="shared" si="38"/>
        <v>-1.2198038746711314E-2</v>
      </c>
      <c r="X127" s="502">
        <f t="shared" si="43"/>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 t="shared" si="37"/>
        <v>1875365</v>
      </c>
      <c r="S128" s="497">
        <f t="shared" si="29"/>
        <v>12208</v>
      </c>
      <c r="T128" s="498">
        <f t="shared" si="39"/>
        <v>1887573</v>
      </c>
      <c r="U128" s="499">
        <v>17510643.314768095</v>
      </c>
      <c r="V128" s="500">
        <f>(R128-R127)/R127</f>
        <v>2.2740512316218714E-3</v>
      </c>
      <c r="W128" s="501">
        <f t="shared" si="38"/>
        <v>-1.4689265536723164E-2</v>
      </c>
      <c r="X128" s="502">
        <f t="shared" si="43"/>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 t="shared" si="37"/>
        <v>1870876</v>
      </c>
      <c r="S129" s="497">
        <f t="shared" si="29"/>
        <v>12107</v>
      </c>
      <c r="T129" s="498">
        <f t="shared" si="39"/>
        <v>1882983</v>
      </c>
      <c r="U129" s="499">
        <v>17510643.314768095</v>
      </c>
      <c r="V129" s="500">
        <f>(R129-R128)/R128</f>
        <v>-2.3936673660860685E-3</v>
      </c>
      <c r="W129" s="501">
        <f t="shared" ref="W129:W134" si="44">(S129-S128)/S128</f>
        <v>-8.2732634338138922E-3</v>
      </c>
      <c r="X129" s="502">
        <f t="shared" si="43"/>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 t="shared" si="37"/>
        <v>1859484</v>
      </c>
      <c r="S130" s="497">
        <f t="shared" ref="S130:S131" si="45">C130+E130+G130+I130+K130+M130+O130+Q130</f>
        <v>14588</v>
      </c>
      <c r="T130" s="498">
        <f t="shared" ref="T130:T131" si="46">R130+S130</f>
        <v>1874072</v>
      </c>
      <c r="U130" s="499">
        <v>17510643.314768095</v>
      </c>
      <c r="V130" s="500">
        <f t="shared" ref="V130:V132" si="47">(R130-R129)/R129</f>
        <v>-6.0891261633587686E-3</v>
      </c>
      <c r="W130" s="501">
        <f t="shared" si="44"/>
        <v>0.20492277195011149</v>
      </c>
      <c r="X130" s="502">
        <f t="shared" si="43"/>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8">B131+D131+F131+H131+J131+L131+N131+P208</f>
        <v>1834914</v>
      </c>
      <c r="S131" s="497">
        <f t="shared" si="45"/>
        <v>11752</v>
      </c>
      <c r="T131" s="498">
        <f t="shared" si="46"/>
        <v>1846666</v>
      </c>
      <c r="U131" s="499">
        <v>17510643.314768095</v>
      </c>
      <c r="V131" s="500">
        <f t="shared" si="47"/>
        <v>-1.3213343056460825E-2</v>
      </c>
      <c r="W131" s="501">
        <f t="shared" si="44"/>
        <v>-0.19440636139292569</v>
      </c>
      <c r="X131" s="502">
        <f t="shared" si="43"/>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9">B132+D132+F132+H132+J132+L132+N132+P209</f>
        <v>1826356</v>
      </c>
      <c r="S132" s="497">
        <f t="shared" ref="S132" si="50">C132+E132+G132+I132+K132+M132+O132+Q132</f>
        <v>11650</v>
      </c>
      <c r="T132" s="498">
        <f t="shared" ref="T132" si="51">R132+S132</f>
        <v>1838006</v>
      </c>
      <c r="U132" s="499">
        <v>17989912</v>
      </c>
      <c r="V132" s="500">
        <f t="shared" si="47"/>
        <v>-4.6639788022762923E-3</v>
      </c>
      <c r="W132" s="501">
        <f t="shared" si="44"/>
        <v>-8.6793737236215106E-3</v>
      </c>
      <c r="X132" s="502">
        <f t="shared" si="43"/>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2">B133+D133+F133+H133+J133+L133+N133+P210</f>
        <v>1808487</v>
      </c>
      <c r="S133" s="497">
        <f t="shared" ref="S133" si="53">C133+E133+G133+I133+K133+M133+O133+Q133</f>
        <v>11698</v>
      </c>
      <c r="T133" s="498">
        <f t="shared" ref="T133" si="54">R133+S133</f>
        <v>1820185</v>
      </c>
      <c r="U133" s="499">
        <v>17989912</v>
      </c>
      <c r="V133" s="500">
        <f t="shared" ref="V133" si="55">(R133-R132)/R132</f>
        <v>-9.7839632579847513E-3</v>
      </c>
      <c r="W133" s="501">
        <f t="shared" si="44"/>
        <v>4.1201716738197428E-3</v>
      </c>
      <c r="X133" s="502">
        <f t="shared" ref="X133" si="56">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7">B134+D134+F134+H134+J134+L134+N134+P211</f>
        <v>1761324</v>
      </c>
      <c r="S134" s="410">
        <f t="shared" ref="S134" si="58">C134+E134+G134+I134+K134+M134+O134+Q134</f>
        <v>11621</v>
      </c>
      <c r="T134" s="411">
        <f t="shared" ref="T134" si="59">R134+S134</f>
        <v>1772945</v>
      </c>
      <c r="U134" s="412">
        <v>17989912</v>
      </c>
      <c r="V134" s="413">
        <f t="shared" ref="V134" si="60">(R134-R133)/R133</f>
        <v>-2.6078705569904565E-2</v>
      </c>
      <c r="W134" s="414">
        <f t="shared" si="44"/>
        <v>-6.5823217644041714E-3</v>
      </c>
      <c r="X134" s="415">
        <f t="shared" ref="X134" si="61">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 t="shared" ref="R135:R165" si="62">B135+D135+F135+H135+J135+L135+N135+P212</f>
        <v>1759492</v>
      </c>
      <c r="S135" s="357">
        <f t="shared" ref="S135:S165" si="63">C135+E135+G135+I135+K135+M135+O135+Q135</f>
        <v>11329</v>
      </c>
      <c r="T135" s="531">
        <f t="shared" ref="T135:T142" si="64">R135+S135</f>
        <v>1770821</v>
      </c>
      <c r="U135" s="534">
        <v>17989912</v>
      </c>
      <c r="V135" s="532">
        <f t="shared" ref="V135:W164" si="65">(R135-R134)/R134</f>
        <v>-1.040126632010919E-3</v>
      </c>
      <c r="W135" s="532">
        <f t="shared" si="65"/>
        <v>-2.5126925393683847E-2</v>
      </c>
      <c r="X135" s="532">
        <f t="shared" ref="X135:X142" si="66">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 t="shared" si="62"/>
        <v>1743998</v>
      </c>
      <c r="S136" s="357">
        <f t="shared" si="63"/>
        <v>11227</v>
      </c>
      <c r="T136" s="531">
        <f t="shared" si="64"/>
        <v>1755225</v>
      </c>
      <c r="U136" s="534">
        <v>17989912</v>
      </c>
      <c r="V136" s="532">
        <f t="shared" si="65"/>
        <v>-8.8059508085288254E-3</v>
      </c>
      <c r="W136" s="532">
        <f t="shared" si="65"/>
        <v>-9.0034424927178044E-3</v>
      </c>
      <c r="X136" s="532">
        <f t="shared" si="66"/>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 t="shared" si="62"/>
        <v>1726694</v>
      </c>
      <c r="S137" s="357">
        <f t="shared" si="63"/>
        <v>11187</v>
      </c>
      <c r="T137" s="531">
        <f t="shared" si="64"/>
        <v>1737881</v>
      </c>
      <c r="U137" s="534">
        <v>17989912</v>
      </c>
      <c r="V137" s="532">
        <f t="shared" si="65"/>
        <v>-9.922029727098311E-3</v>
      </c>
      <c r="W137" s="532">
        <f t="shared" si="65"/>
        <v>-3.5628395831477687E-3</v>
      </c>
      <c r="X137" s="532">
        <f t="shared" si="66"/>
        <v>9.6603085106808748E-2</v>
      </c>
      <c r="Y137" s="487"/>
    </row>
    <row r="138" spans="1:25" s="136" customFormat="1" ht="12" thickBot="1" x14ac:dyDescent="0.25">
      <c r="A138" s="529">
        <v>44743</v>
      </c>
      <c r="B138" s="357">
        <v>1320419</v>
      </c>
      <c r="C138" s="357">
        <v>5918</v>
      </c>
      <c r="D138" s="357">
        <v>123902</v>
      </c>
      <c r="E138" s="357">
        <v>191</v>
      </c>
      <c r="F138" s="493">
        <v>0</v>
      </c>
      <c r="G138" s="494">
        <v>0</v>
      </c>
      <c r="H138" s="357">
        <v>174246</v>
      </c>
      <c r="I138" s="357">
        <v>1915</v>
      </c>
      <c r="J138" s="357">
        <v>53679</v>
      </c>
      <c r="K138" s="357">
        <v>2872</v>
      </c>
      <c r="L138" s="357">
        <v>21995</v>
      </c>
      <c r="M138" s="492">
        <v>0</v>
      </c>
      <c r="N138" s="357">
        <v>13645</v>
      </c>
      <c r="O138" s="363">
        <v>43</v>
      </c>
      <c r="P138" s="530">
        <v>0</v>
      </c>
      <c r="Q138" s="530">
        <v>0</v>
      </c>
      <c r="R138" s="357">
        <f t="shared" si="62"/>
        <v>1707886</v>
      </c>
      <c r="S138" s="357">
        <f t="shared" si="63"/>
        <v>10939</v>
      </c>
      <c r="T138" s="531">
        <f t="shared" si="64"/>
        <v>1718825</v>
      </c>
      <c r="U138" s="534">
        <v>17989912</v>
      </c>
      <c r="V138" s="532">
        <f t="shared" si="65"/>
        <v>-1.0892491663259384E-2</v>
      </c>
      <c r="W138" s="532">
        <f t="shared" si="65"/>
        <v>-2.2168588540269957E-2</v>
      </c>
      <c r="X138" s="532">
        <f t="shared" si="66"/>
        <v>9.5543824783578701E-2</v>
      </c>
      <c r="Y138" s="487"/>
    </row>
    <row r="139" spans="1:25" s="136" customFormat="1" ht="12" thickBot="1" x14ac:dyDescent="0.25">
      <c r="A139" s="529">
        <v>44774</v>
      </c>
      <c r="B139" s="357">
        <v>1301450</v>
      </c>
      <c r="C139" s="357">
        <v>5902</v>
      </c>
      <c r="D139" s="357">
        <v>123475</v>
      </c>
      <c r="E139" s="357">
        <v>186</v>
      </c>
      <c r="F139" s="493">
        <v>0</v>
      </c>
      <c r="G139" s="494">
        <v>0</v>
      </c>
      <c r="H139" s="357">
        <v>179243</v>
      </c>
      <c r="I139" s="357">
        <v>1818</v>
      </c>
      <c r="J139" s="357">
        <v>52576</v>
      </c>
      <c r="K139" s="357">
        <v>2792</v>
      </c>
      <c r="L139" s="357">
        <v>22366</v>
      </c>
      <c r="M139" s="492">
        <v>0</v>
      </c>
      <c r="N139" s="357">
        <v>13748</v>
      </c>
      <c r="O139" s="363">
        <v>43</v>
      </c>
      <c r="P139" s="530">
        <v>0</v>
      </c>
      <c r="Q139" s="530">
        <v>0</v>
      </c>
      <c r="R139" s="357">
        <f t="shared" si="62"/>
        <v>1692858</v>
      </c>
      <c r="S139" s="357">
        <f t="shared" si="63"/>
        <v>10741</v>
      </c>
      <c r="T139" s="531">
        <f t="shared" si="64"/>
        <v>1703599</v>
      </c>
      <c r="U139" s="534">
        <v>17989912</v>
      </c>
      <c r="V139" s="532">
        <f t="shared" si="65"/>
        <v>-8.799182146817762E-3</v>
      </c>
      <c r="W139" s="532">
        <f t="shared" si="65"/>
        <v>-1.8100374805740928E-2</v>
      </c>
      <c r="X139" s="532">
        <f t="shared" si="66"/>
        <v>9.4697461555120446E-2</v>
      </c>
      <c r="Y139" s="487"/>
    </row>
    <row r="140" spans="1:25" s="136" customFormat="1" ht="12" thickBot="1" x14ac:dyDescent="0.25">
      <c r="A140" s="529">
        <v>44805</v>
      </c>
      <c r="B140" s="357">
        <v>1277708</v>
      </c>
      <c r="C140" s="357">
        <v>5875</v>
      </c>
      <c r="D140" s="357">
        <v>122697</v>
      </c>
      <c r="E140" s="357">
        <v>185</v>
      </c>
      <c r="F140" s="493">
        <v>0</v>
      </c>
      <c r="G140" s="494">
        <v>0</v>
      </c>
      <c r="H140" s="357">
        <v>183662</v>
      </c>
      <c r="I140" s="357">
        <v>1779</v>
      </c>
      <c r="J140" s="357">
        <v>51318</v>
      </c>
      <c r="K140" s="357">
        <v>2730</v>
      </c>
      <c r="L140" s="357">
        <v>22366</v>
      </c>
      <c r="M140" s="492">
        <v>0</v>
      </c>
      <c r="N140" s="357">
        <v>13815</v>
      </c>
      <c r="O140" s="363">
        <v>43</v>
      </c>
      <c r="P140" s="530">
        <v>0</v>
      </c>
      <c r="Q140" s="530">
        <v>0</v>
      </c>
      <c r="R140" s="357">
        <f t="shared" si="62"/>
        <v>1671566</v>
      </c>
      <c r="S140" s="357">
        <f t="shared" si="63"/>
        <v>10612</v>
      </c>
      <c r="T140" s="531">
        <f t="shared" si="64"/>
        <v>1682178</v>
      </c>
      <c r="U140" s="534">
        <v>17989912</v>
      </c>
      <c r="V140" s="532">
        <f t="shared" si="65"/>
        <v>-1.2577546374238123E-2</v>
      </c>
      <c r="W140" s="532">
        <f t="shared" si="65"/>
        <v>-1.2010054929708594E-2</v>
      </c>
      <c r="X140" s="532">
        <f t="shared" si="66"/>
        <v>9.3506738665536548E-2</v>
      </c>
      <c r="Y140" s="487"/>
    </row>
    <row r="141" spans="1:25" s="136" customFormat="1" ht="12" thickBot="1" x14ac:dyDescent="0.25">
      <c r="A141" s="529">
        <v>44835</v>
      </c>
      <c r="B141" s="357">
        <v>1258726</v>
      </c>
      <c r="C141" s="357">
        <v>5853</v>
      </c>
      <c r="D141" s="357">
        <v>122262</v>
      </c>
      <c r="E141" s="357">
        <v>183</v>
      </c>
      <c r="F141" s="493">
        <v>0</v>
      </c>
      <c r="G141" s="494">
        <v>0</v>
      </c>
      <c r="H141" s="357">
        <v>184558</v>
      </c>
      <c r="I141" s="357">
        <v>1760</v>
      </c>
      <c r="J141" s="357">
        <v>50537</v>
      </c>
      <c r="K141" s="357">
        <v>2636</v>
      </c>
      <c r="L141" s="357">
        <v>22801</v>
      </c>
      <c r="M141" s="492">
        <v>0</v>
      </c>
      <c r="N141" s="357">
        <v>13900</v>
      </c>
      <c r="O141" s="363">
        <v>43</v>
      </c>
      <c r="P141" s="530">
        <v>0</v>
      </c>
      <c r="Q141" s="530">
        <v>0</v>
      </c>
      <c r="R141" s="357">
        <f t="shared" si="62"/>
        <v>1652784</v>
      </c>
      <c r="S141" s="357">
        <f t="shared" si="63"/>
        <v>10475</v>
      </c>
      <c r="T141" s="531">
        <f t="shared" si="64"/>
        <v>1663259</v>
      </c>
      <c r="U141" s="534">
        <v>17989912</v>
      </c>
      <c r="V141" s="532">
        <f t="shared" si="65"/>
        <v>-1.1236170154214671E-2</v>
      </c>
      <c r="W141" s="532">
        <f t="shared" si="65"/>
        <v>-1.290991330569167E-2</v>
      </c>
      <c r="X141" s="532">
        <f t="shared" si="66"/>
        <v>9.2455093721414541E-2</v>
      </c>
      <c r="Y141" s="487"/>
    </row>
    <row r="142" spans="1:25" s="136" customFormat="1" ht="12" thickBot="1" x14ac:dyDescent="0.25">
      <c r="A142" s="529">
        <v>44866</v>
      </c>
      <c r="B142" s="357">
        <v>1265262</v>
      </c>
      <c r="C142" s="357">
        <v>5850</v>
      </c>
      <c r="D142" s="357">
        <v>121849</v>
      </c>
      <c r="E142" s="357">
        <v>183</v>
      </c>
      <c r="F142" s="493">
        <v>0</v>
      </c>
      <c r="G142" s="494">
        <v>0</v>
      </c>
      <c r="H142" s="357">
        <v>188561</v>
      </c>
      <c r="I142" s="357">
        <v>1761</v>
      </c>
      <c r="J142" s="357">
        <v>49477</v>
      </c>
      <c r="K142" s="357">
        <v>2589</v>
      </c>
      <c r="L142" s="357">
        <v>23201</v>
      </c>
      <c r="M142" s="492">
        <v>0</v>
      </c>
      <c r="N142" s="357">
        <v>13971</v>
      </c>
      <c r="O142" s="363">
        <v>43</v>
      </c>
      <c r="P142" s="530">
        <v>0</v>
      </c>
      <c r="Q142" s="530">
        <v>0</v>
      </c>
      <c r="R142" s="357">
        <f t="shared" si="62"/>
        <v>1662321</v>
      </c>
      <c r="S142" s="357">
        <f t="shared" si="63"/>
        <v>10426</v>
      </c>
      <c r="T142" s="531">
        <f t="shared" si="64"/>
        <v>1672747</v>
      </c>
      <c r="U142" s="534">
        <v>17989912</v>
      </c>
      <c r="V142" s="532">
        <f t="shared" si="65"/>
        <v>5.770263990938925E-3</v>
      </c>
      <c r="W142" s="532">
        <f t="shared" si="65"/>
        <v>-4.6778042959427207E-3</v>
      </c>
      <c r="X142" s="532">
        <f t="shared" si="66"/>
        <v>9.2982500414676844E-2</v>
      </c>
      <c r="Y142" s="487"/>
    </row>
    <row r="143" spans="1:25" s="136" customFormat="1" ht="12" thickBot="1" x14ac:dyDescent="0.25">
      <c r="A143" s="529">
        <v>44896</v>
      </c>
      <c r="B143" s="357">
        <v>1236871</v>
      </c>
      <c r="C143" s="357">
        <v>5805</v>
      </c>
      <c r="D143" s="357">
        <v>121372</v>
      </c>
      <c r="E143" s="357">
        <v>183</v>
      </c>
      <c r="F143" s="493">
        <v>0</v>
      </c>
      <c r="G143" s="494">
        <v>0</v>
      </c>
      <c r="H143" s="357">
        <v>189488</v>
      </c>
      <c r="I143" s="357">
        <v>1750</v>
      </c>
      <c r="J143" s="357">
        <v>48575</v>
      </c>
      <c r="K143" s="357">
        <v>2505</v>
      </c>
      <c r="L143" s="357">
        <v>23618</v>
      </c>
      <c r="M143" s="492">
        <v>0</v>
      </c>
      <c r="N143" s="357">
        <v>14028</v>
      </c>
      <c r="O143" s="363">
        <v>43</v>
      </c>
      <c r="P143" s="530">
        <v>0</v>
      </c>
      <c r="Q143" s="530">
        <v>0</v>
      </c>
      <c r="R143" s="357">
        <f t="shared" si="62"/>
        <v>1633952</v>
      </c>
      <c r="S143" s="357">
        <f t="shared" si="63"/>
        <v>10286</v>
      </c>
      <c r="T143" s="531">
        <f t="shared" ref="T143:T165" si="67">R143+S143</f>
        <v>1644238</v>
      </c>
      <c r="U143" s="534">
        <v>17989912</v>
      </c>
      <c r="V143" s="532">
        <f t="shared" si="65"/>
        <v>-1.706589762145819E-2</v>
      </c>
      <c r="W143" s="532">
        <f t="shared" si="65"/>
        <v>-1.3427968540187992E-2</v>
      </c>
      <c r="X143" s="532">
        <f t="shared" ref="X143:X164" si="68">T143/U143</f>
        <v>9.1397778932993112E-2</v>
      </c>
      <c r="Y143" s="487"/>
    </row>
    <row r="144" spans="1:25" s="136" customFormat="1" ht="12" thickBot="1" x14ac:dyDescent="0.25">
      <c r="A144" s="488">
        <v>44927</v>
      </c>
      <c r="B144" s="357">
        <v>1229750</v>
      </c>
      <c r="C144" s="357">
        <v>5811</v>
      </c>
      <c r="D144" s="357">
        <v>120979</v>
      </c>
      <c r="E144" s="357">
        <v>180</v>
      </c>
      <c r="F144" s="493">
        <v>0</v>
      </c>
      <c r="G144" s="494">
        <v>0</v>
      </c>
      <c r="H144" s="357">
        <v>191478</v>
      </c>
      <c r="I144" s="357">
        <v>1750</v>
      </c>
      <c r="J144" s="357">
        <v>47818</v>
      </c>
      <c r="K144" s="357">
        <v>2440</v>
      </c>
      <c r="L144" s="357">
        <v>23709</v>
      </c>
      <c r="M144" s="492">
        <v>0</v>
      </c>
      <c r="N144" s="357">
        <v>14275</v>
      </c>
      <c r="O144" s="363">
        <v>43</v>
      </c>
      <c r="P144" s="530">
        <v>0</v>
      </c>
      <c r="Q144" s="530">
        <v>0</v>
      </c>
      <c r="R144" s="357">
        <f t="shared" si="62"/>
        <v>1628009</v>
      </c>
      <c r="S144" s="357">
        <f t="shared" si="63"/>
        <v>10224</v>
      </c>
      <c r="T144" s="531">
        <f t="shared" si="67"/>
        <v>1638233</v>
      </c>
      <c r="U144" s="534">
        <v>18205188</v>
      </c>
      <c r="V144" s="532">
        <f t="shared" si="65"/>
        <v>-3.6371937486535714E-3</v>
      </c>
      <c r="W144" s="532">
        <f t="shared" si="65"/>
        <v>-6.0276103441571065E-3</v>
      </c>
      <c r="X144" s="532">
        <f t="shared" si="68"/>
        <v>8.9987150915442349E-2</v>
      </c>
      <c r="Y144" s="487"/>
    </row>
    <row r="145" spans="1:25" s="136" customFormat="1" ht="12" thickBot="1" x14ac:dyDescent="0.25">
      <c r="A145" s="488">
        <v>44958</v>
      </c>
      <c r="B145" s="357">
        <v>1217834</v>
      </c>
      <c r="C145" s="357">
        <v>5800</v>
      </c>
      <c r="D145" s="357">
        <v>120257</v>
      </c>
      <c r="E145" s="357">
        <v>180</v>
      </c>
      <c r="F145" s="493">
        <v>0</v>
      </c>
      <c r="G145" s="494">
        <v>0</v>
      </c>
      <c r="H145" s="357">
        <v>192346</v>
      </c>
      <c r="I145" s="357">
        <v>1734</v>
      </c>
      <c r="J145" s="357">
        <v>47052</v>
      </c>
      <c r="K145" s="357">
        <v>2385</v>
      </c>
      <c r="L145" s="357">
        <v>23709</v>
      </c>
      <c r="M145" s="492">
        <v>0</v>
      </c>
      <c r="N145" s="357">
        <v>14344</v>
      </c>
      <c r="O145" s="363">
        <v>43</v>
      </c>
      <c r="P145" s="530">
        <v>0</v>
      </c>
      <c r="Q145" s="530">
        <v>0</v>
      </c>
      <c r="R145" s="357">
        <f t="shared" si="62"/>
        <v>1615542</v>
      </c>
      <c r="S145" s="357">
        <f t="shared" si="63"/>
        <v>10142</v>
      </c>
      <c r="T145" s="531">
        <f t="shared" si="67"/>
        <v>1625684</v>
      </c>
      <c r="U145" s="534">
        <v>18205188</v>
      </c>
      <c r="V145" s="532">
        <f t="shared" si="65"/>
        <v>-7.6578200734762521E-3</v>
      </c>
      <c r="W145" s="532">
        <f t="shared" si="65"/>
        <v>-8.0203442879499213E-3</v>
      </c>
      <c r="X145" s="532">
        <f t="shared" si="68"/>
        <v>8.9297841911876993E-2</v>
      </c>
      <c r="Y145" s="487"/>
    </row>
    <row r="146" spans="1:25" s="136" customFormat="1" ht="12" thickBot="1" x14ac:dyDescent="0.25">
      <c r="A146" s="488">
        <v>44986</v>
      </c>
      <c r="B146" s="357">
        <v>1204772</v>
      </c>
      <c r="C146" s="357">
        <v>5799</v>
      </c>
      <c r="D146" s="357">
        <v>109390</v>
      </c>
      <c r="E146" s="357">
        <v>178</v>
      </c>
      <c r="F146" s="493">
        <v>0</v>
      </c>
      <c r="G146" s="494">
        <v>0</v>
      </c>
      <c r="H146" s="357">
        <v>193975</v>
      </c>
      <c r="I146" s="357">
        <v>1734</v>
      </c>
      <c r="J146" s="357">
        <v>45859</v>
      </c>
      <c r="K146" s="357">
        <v>2437</v>
      </c>
      <c r="L146" s="357">
        <v>24149</v>
      </c>
      <c r="M146" s="492">
        <v>0</v>
      </c>
      <c r="N146" s="357">
        <v>14401</v>
      </c>
      <c r="O146" s="363">
        <v>43</v>
      </c>
      <c r="P146" s="530">
        <v>0</v>
      </c>
      <c r="Q146" s="530">
        <v>0</v>
      </c>
      <c r="R146" s="357">
        <f t="shared" si="62"/>
        <v>1592546</v>
      </c>
      <c r="S146" s="357">
        <f t="shared" si="63"/>
        <v>10191</v>
      </c>
      <c r="T146" s="531">
        <f t="shared" si="67"/>
        <v>1602737</v>
      </c>
      <c r="U146" s="534">
        <v>18205188</v>
      </c>
      <c r="V146" s="532">
        <f t="shared" si="65"/>
        <v>-1.4234232226707817E-2</v>
      </c>
      <c r="W146" s="532">
        <f t="shared" si="65"/>
        <v>4.8313942023269574E-3</v>
      </c>
      <c r="X146" s="532">
        <f t="shared" si="68"/>
        <v>8.8037377037798237E-2</v>
      </c>
      <c r="Y146" s="487"/>
    </row>
    <row r="147" spans="1:25" s="136" customFormat="1" ht="12" thickBot="1" x14ac:dyDescent="0.25">
      <c r="A147" s="488">
        <v>45017</v>
      </c>
      <c r="B147" s="357">
        <v>1191348</v>
      </c>
      <c r="C147" s="357">
        <v>5759</v>
      </c>
      <c r="D147" s="357">
        <v>108711</v>
      </c>
      <c r="E147" s="357">
        <v>178</v>
      </c>
      <c r="F147" s="493">
        <v>0</v>
      </c>
      <c r="G147" s="494">
        <v>0</v>
      </c>
      <c r="H147" s="357">
        <v>190668</v>
      </c>
      <c r="I147" s="357">
        <v>1704</v>
      </c>
      <c r="J147" s="357">
        <v>45039</v>
      </c>
      <c r="K147" s="357">
        <v>2121</v>
      </c>
      <c r="L147" s="357">
        <v>24149</v>
      </c>
      <c r="M147" s="492">
        <v>0</v>
      </c>
      <c r="N147" s="357">
        <v>14456</v>
      </c>
      <c r="O147" s="363">
        <v>43</v>
      </c>
      <c r="P147" s="530">
        <v>0</v>
      </c>
      <c r="Q147" s="530">
        <v>0</v>
      </c>
      <c r="R147" s="357">
        <f t="shared" si="62"/>
        <v>1574371</v>
      </c>
      <c r="S147" s="357">
        <f t="shared" si="63"/>
        <v>9805</v>
      </c>
      <c r="T147" s="531">
        <f t="shared" si="67"/>
        <v>1584176</v>
      </c>
      <c r="U147" s="534">
        <v>18205188</v>
      </c>
      <c r="V147" s="532">
        <f t="shared" si="65"/>
        <v>-1.1412543185565754E-2</v>
      </c>
      <c r="W147" s="532">
        <f t="shared" si="65"/>
        <v>-3.7876557747031692E-2</v>
      </c>
      <c r="X147" s="532">
        <f t="shared" si="68"/>
        <v>8.701783249917551E-2</v>
      </c>
      <c r="Y147" s="487"/>
    </row>
    <row r="148" spans="1:25" s="136" customFormat="1" ht="12" thickBot="1" x14ac:dyDescent="0.25">
      <c r="A148" s="488">
        <v>45047</v>
      </c>
      <c r="B148" s="357">
        <v>1181322</v>
      </c>
      <c r="C148" s="357">
        <v>5755</v>
      </c>
      <c r="D148" s="357">
        <v>108294</v>
      </c>
      <c r="E148" s="357">
        <v>177</v>
      </c>
      <c r="F148" s="493">
        <v>0</v>
      </c>
      <c r="G148" s="494">
        <v>0</v>
      </c>
      <c r="H148" s="357">
        <v>188386</v>
      </c>
      <c r="I148" s="357">
        <v>1698</v>
      </c>
      <c r="J148" s="357">
        <v>44203</v>
      </c>
      <c r="K148" s="357">
        <v>2089</v>
      </c>
      <c r="L148" s="357">
        <v>24169</v>
      </c>
      <c r="M148" s="492">
        <v>0</v>
      </c>
      <c r="N148" s="357">
        <v>14541</v>
      </c>
      <c r="O148" s="363">
        <v>43</v>
      </c>
      <c r="P148" s="530">
        <v>0</v>
      </c>
      <c r="Q148" s="530">
        <v>0</v>
      </c>
      <c r="R148" s="357">
        <f t="shared" si="62"/>
        <v>1560915</v>
      </c>
      <c r="S148" s="357">
        <f t="shared" si="63"/>
        <v>9762</v>
      </c>
      <c r="T148" s="531">
        <f t="shared" si="67"/>
        <v>1570677</v>
      </c>
      <c r="U148" s="534">
        <v>18205188</v>
      </c>
      <c r="V148" s="532">
        <f t="shared" si="65"/>
        <v>-8.5469053990450787E-3</v>
      </c>
      <c r="W148" s="532">
        <f t="shared" si="65"/>
        <v>-4.3855175930647625E-3</v>
      </c>
      <c r="X148" s="532">
        <f t="shared" si="68"/>
        <v>8.6276340568413795E-2</v>
      </c>
      <c r="Y148" s="487"/>
    </row>
    <row r="149" spans="1:25" s="136" customFormat="1" ht="12" thickBot="1" x14ac:dyDescent="0.25">
      <c r="A149" s="488">
        <v>45078</v>
      </c>
      <c r="B149" s="357">
        <v>1161309</v>
      </c>
      <c r="C149" s="357">
        <v>5749</v>
      </c>
      <c r="D149" s="357">
        <v>107805</v>
      </c>
      <c r="E149" s="357">
        <v>177</v>
      </c>
      <c r="F149" s="493">
        <v>0</v>
      </c>
      <c r="G149" s="494">
        <v>0</v>
      </c>
      <c r="H149" s="357">
        <v>186369</v>
      </c>
      <c r="I149" s="357">
        <v>1691</v>
      </c>
      <c r="J149" s="357">
        <v>43400</v>
      </c>
      <c r="K149" s="357">
        <v>2072</v>
      </c>
      <c r="L149" s="357">
        <v>24164</v>
      </c>
      <c r="M149" s="492">
        <v>0</v>
      </c>
      <c r="N149" s="357">
        <v>14597</v>
      </c>
      <c r="O149" s="363">
        <v>43</v>
      </c>
      <c r="P149" s="530">
        <v>0</v>
      </c>
      <c r="Q149" s="530">
        <v>0</v>
      </c>
      <c r="R149" s="357">
        <f t="shared" si="62"/>
        <v>1537644</v>
      </c>
      <c r="S149" s="357">
        <f t="shared" si="63"/>
        <v>9732</v>
      </c>
      <c r="T149" s="531">
        <f t="shared" si="67"/>
        <v>1547376</v>
      </c>
      <c r="U149" s="534">
        <v>18205188</v>
      </c>
      <c r="V149" s="532">
        <f t="shared" si="65"/>
        <v>-1.4908563246557307E-2</v>
      </c>
      <c r="W149" s="532">
        <f t="shared" si="65"/>
        <v>-3.0731407498463428E-3</v>
      </c>
      <c r="X149" s="532">
        <f t="shared" si="68"/>
        <v>8.4996430687779775E-2</v>
      </c>
      <c r="Y149" s="487"/>
    </row>
    <row r="150" spans="1:25" s="136" customFormat="1" ht="12" thickBot="1" x14ac:dyDescent="0.25">
      <c r="A150" s="488">
        <v>45108</v>
      </c>
      <c r="B150" s="357">
        <v>1146889</v>
      </c>
      <c r="C150" s="357">
        <v>5741</v>
      </c>
      <c r="D150" s="357">
        <v>107280</v>
      </c>
      <c r="E150" s="357">
        <v>176</v>
      </c>
      <c r="F150" s="493">
        <v>0</v>
      </c>
      <c r="G150" s="494">
        <v>0</v>
      </c>
      <c r="H150" s="357">
        <v>168546</v>
      </c>
      <c r="I150" s="357">
        <v>1688</v>
      </c>
      <c r="J150" s="357">
        <v>42671</v>
      </c>
      <c r="K150" s="357">
        <v>2038</v>
      </c>
      <c r="L150" s="357">
        <v>24824</v>
      </c>
      <c r="M150" s="492">
        <v>0</v>
      </c>
      <c r="N150" s="357">
        <v>14651</v>
      </c>
      <c r="O150" s="363">
        <v>43</v>
      </c>
      <c r="P150" s="530">
        <v>0</v>
      </c>
      <c r="Q150" s="530">
        <v>0</v>
      </c>
      <c r="R150" s="357">
        <f t="shared" si="62"/>
        <v>1504861</v>
      </c>
      <c r="S150" s="357">
        <f t="shared" si="63"/>
        <v>9686</v>
      </c>
      <c r="T150" s="531">
        <f t="shared" si="67"/>
        <v>1514547</v>
      </c>
      <c r="U150" s="534">
        <v>18205188</v>
      </c>
      <c r="V150" s="532">
        <f t="shared" si="65"/>
        <v>-2.1320279596577622E-2</v>
      </c>
      <c r="W150" s="532">
        <f t="shared" si="65"/>
        <v>-4.7266748869708181E-3</v>
      </c>
      <c r="X150" s="532">
        <f t="shared" si="68"/>
        <v>8.3193153512064799E-2</v>
      </c>
      <c r="Y150" s="487"/>
    </row>
    <row r="151" spans="1:25" s="136" customFormat="1" ht="12" thickBot="1" x14ac:dyDescent="0.25">
      <c r="A151" s="488">
        <v>45139</v>
      </c>
      <c r="B151" s="357">
        <v>1128035</v>
      </c>
      <c r="C151" s="357">
        <v>5716</v>
      </c>
      <c r="D151" s="357">
        <v>106828</v>
      </c>
      <c r="E151" s="357">
        <v>171</v>
      </c>
      <c r="F151" s="493">
        <v>0</v>
      </c>
      <c r="G151" s="494">
        <v>0</v>
      </c>
      <c r="H151" s="357">
        <v>166839</v>
      </c>
      <c r="I151" s="357">
        <v>1678</v>
      </c>
      <c r="J151" s="357">
        <v>41845</v>
      </c>
      <c r="K151" s="357">
        <v>2082</v>
      </c>
      <c r="L151" s="357">
        <v>24884</v>
      </c>
      <c r="M151" s="492">
        <v>0</v>
      </c>
      <c r="N151" s="357">
        <v>14699</v>
      </c>
      <c r="O151" s="363">
        <v>43</v>
      </c>
      <c r="P151" s="530">
        <v>0</v>
      </c>
      <c r="Q151" s="530">
        <v>0</v>
      </c>
      <c r="R151" s="357">
        <f t="shared" si="62"/>
        <v>1483130</v>
      </c>
      <c r="S151" s="357">
        <f t="shared" si="63"/>
        <v>9690</v>
      </c>
      <c r="T151" s="531">
        <f t="shared" si="67"/>
        <v>1492820</v>
      </c>
      <c r="U151" s="534">
        <v>18205188</v>
      </c>
      <c r="V151" s="532">
        <f t="shared" si="65"/>
        <v>-1.4440536368475228E-2</v>
      </c>
      <c r="W151" s="532">
        <f t="shared" si="65"/>
        <v>4.1296716911005574E-4</v>
      </c>
      <c r="X151" s="532">
        <f t="shared" si="68"/>
        <v>8.1999702502385585E-2</v>
      </c>
      <c r="Y151" s="487"/>
    </row>
    <row r="152" spans="1:25" s="136" customFormat="1" ht="12" thickBot="1" x14ac:dyDescent="0.25">
      <c r="A152" s="488">
        <v>45170</v>
      </c>
      <c r="B152" s="357">
        <v>1114484</v>
      </c>
      <c r="C152" s="357">
        <v>5676</v>
      </c>
      <c r="D152" s="357">
        <v>106361</v>
      </c>
      <c r="E152" s="357">
        <v>169</v>
      </c>
      <c r="F152" s="493">
        <v>0</v>
      </c>
      <c r="G152" s="494">
        <v>0</v>
      </c>
      <c r="H152" s="357">
        <v>166623</v>
      </c>
      <c r="I152" s="357">
        <v>1654</v>
      </c>
      <c r="J152" s="357">
        <v>41176</v>
      </c>
      <c r="K152" s="357">
        <v>2022</v>
      </c>
      <c r="L152" s="357">
        <v>25674</v>
      </c>
      <c r="M152" s="492">
        <v>0</v>
      </c>
      <c r="N152" s="357">
        <v>14732</v>
      </c>
      <c r="O152" s="363">
        <v>43</v>
      </c>
      <c r="P152" s="530">
        <v>0</v>
      </c>
      <c r="Q152" s="530">
        <v>0</v>
      </c>
      <c r="R152" s="357">
        <f t="shared" si="62"/>
        <v>1469050</v>
      </c>
      <c r="S152" s="357">
        <f t="shared" si="63"/>
        <v>9564</v>
      </c>
      <c r="T152" s="531">
        <f t="shared" si="67"/>
        <v>1478614</v>
      </c>
      <c r="U152" s="534">
        <v>18205188</v>
      </c>
      <c r="V152" s="532">
        <f t="shared" si="65"/>
        <v>-9.4934361788919387E-3</v>
      </c>
      <c r="W152" s="532">
        <f t="shared" si="65"/>
        <v>-1.3003095975232198E-2</v>
      </c>
      <c r="X152" s="532">
        <f t="shared" si="68"/>
        <v>8.1219375487910375E-2</v>
      </c>
      <c r="Y152" s="487"/>
    </row>
    <row r="153" spans="1:25" s="136" customFormat="1" ht="12" thickBot="1" x14ac:dyDescent="0.25">
      <c r="A153" s="488">
        <v>45200</v>
      </c>
      <c r="B153" s="357">
        <v>1104416</v>
      </c>
      <c r="C153" s="357">
        <v>5683</v>
      </c>
      <c r="D153" s="357">
        <v>105892</v>
      </c>
      <c r="E153" s="357">
        <v>168</v>
      </c>
      <c r="F153" s="493">
        <v>0</v>
      </c>
      <c r="G153" s="494">
        <v>0</v>
      </c>
      <c r="H153" s="357">
        <v>165565</v>
      </c>
      <c r="I153" s="357">
        <v>1665</v>
      </c>
      <c r="J153" s="357">
        <v>40682</v>
      </c>
      <c r="K153" s="357">
        <v>1941</v>
      </c>
      <c r="L153" s="357">
        <v>25884</v>
      </c>
      <c r="M153" s="492">
        <v>0</v>
      </c>
      <c r="N153" s="357">
        <v>14751</v>
      </c>
      <c r="O153" s="363">
        <v>43</v>
      </c>
      <c r="P153" s="530">
        <v>0</v>
      </c>
      <c r="Q153" s="530">
        <v>0</v>
      </c>
      <c r="R153" s="357">
        <f t="shared" si="62"/>
        <v>1457190</v>
      </c>
      <c r="S153" s="357">
        <f t="shared" si="63"/>
        <v>9500</v>
      </c>
      <c r="T153" s="531">
        <f t="shared" si="67"/>
        <v>1466690</v>
      </c>
      <c r="U153" s="534">
        <v>18205188</v>
      </c>
      <c r="V153" s="532">
        <f t="shared" si="65"/>
        <v>-8.073244613866104E-3</v>
      </c>
      <c r="W153" s="532">
        <f t="shared" si="65"/>
        <v>-6.6917607695524883E-3</v>
      </c>
      <c r="X153" s="532">
        <f t="shared" si="68"/>
        <v>8.0564397357500511E-2</v>
      </c>
      <c r="Y153" s="487"/>
    </row>
    <row r="154" spans="1:25" s="136" customFormat="1" ht="12" thickBot="1" x14ac:dyDescent="0.25">
      <c r="A154" s="488">
        <v>45231</v>
      </c>
      <c r="B154" s="357">
        <v>1090690</v>
      </c>
      <c r="C154" s="357">
        <v>5672</v>
      </c>
      <c r="D154" s="357">
        <v>105316</v>
      </c>
      <c r="E154" s="357">
        <v>168</v>
      </c>
      <c r="F154" s="493">
        <v>0</v>
      </c>
      <c r="G154" s="494">
        <v>0</v>
      </c>
      <c r="H154" s="357">
        <v>163917</v>
      </c>
      <c r="I154" s="357">
        <v>1646</v>
      </c>
      <c r="J154" s="357">
        <v>40057</v>
      </c>
      <c r="K154" s="357">
        <v>1861</v>
      </c>
      <c r="L154" s="357">
        <v>26144</v>
      </c>
      <c r="M154" s="492">
        <v>0</v>
      </c>
      <c r="N154" s="357">
        <v>14774</v>
      </c>
      <c r="O154" s="363">
        <v>43</v>
      </c>
      <c r="P154" s="530">
        <v>0</v>
      </c>
      <c r="Q154" s="530">
        <v>0</v>
      </c>
      <c r="R154" s="357">
        <f t="shared" si="62"/>
        <v>1440898</v>
      </c>
      <c r="S154" s="357">
        <f t="shared" si="63"/>
        <v>9390</v>
      </c>
      <c r="T154" s="531">
        <f t="shared" si="67"/>
        <v>1450288</v>
      </c>
      <c r="U154" s="534">
        <v>18205188</v>
      </c>
      <c r="V154" s="532">
        <f t="shared" si="65"/>
        <v>-1.1180422594170973E-2</v>
      </c>
      <c r="W154" s="532">
        <f t="shared" si="65"/>
        <v>-1.1578947368421053E-2</v>
      </c>
      <c r="X154" s="532">
        <f t="shared" si="68"/>
        <v>7.9663445387106138E-2</v>
      </c>
      <c r="Y154" s="487"/>
    </row>
    <row r="155" spans="1:25" s="136" customFormat="1" ht="12" thickBot="1" x14ac:dyDescent="0.25">
      <c r="A155" s="488">
        <v>45261</v>
      </c>
      <c r="B155" s="357">
        <v>1076681</v>
      </c>
      <c r="C155" s="357">
        <v>5658</v>
      </c>
      <c r="D155" s="357">
        <v>104869</v>
      </c>
      <c r="E155" s="357">
        <v>168</v>
      </c>
      <c r="F155" s="493">
        <v>0</v>
      </c>
      <c r="G155" s="494">
        <v>0</v>
      </c>
      <c r="H155" s="357">
        <v>162403</v>
      </c>
      <c r="I155" s="357">
        <v>1655</v>
      </c>
      <c r="J155" s="357">
        <v>39336</v>
      </c>
      <c r="K155" s="357">
        <v>1837</v>
      </c>
      <c r="L155" s="357">
        <v>26894</v>
      </c>
      <c r="M155" s="492">
        <v>0</v>
      </c>
      <c r="N155" s="357">
        <v>14897</v>
      </c>
      <c r="O155" s="363">
        <v>43</v>
      </c>
      <c r="P155" s="530">
        <v>0</v>
      </c>
      <c r="Q155" s="530">
        <v>0</v>
      </c>
      <c r="R155" s="357">
        <f t="shared" si="62"/>
        <v>1425080</v>
      </c>
      <c r="S155" s="357">
        <f t="shared" si="63"/>
        <v>9361</v>
      </c>
      <c r="T155" s="531">
        <f t="shared" si="67"/>
        <v>1434441</v>
      </c>
      <c r="U155" s="534">
        <v>18205188</v>
      </c>
      <c r="V155" s="532">
        <f t="shared" si="65"/>
        <v>-1.0977876296587268E-2</v>
      </c>
      <c r="W155" s="532">
        <f t="shared" si="65"/>
        <v>-3.08839190628328E-3</v>
      </c>
      <c r="X155" s="532">
        <f t="shared" si="68"/>
        <v>7.8792979232073845E-2</v>
      </c>
      <c r="Y155" s="487"/>
    </row>
    <row r="156" spans="1:25" s="136" customFormat="1" ht="12" thickBot="1" x14ac:dyDescent="0.25">
      <c r="A156" s="488">
        <v>45292</v>
      </c>
      <c r="B156" s="357">
        <v>1062858</v>
      </c>
      <c r="C156" s="357">
        <v>5653</v>
      </c>
      <c r="D156" s="357">
        <v>98144</v>
      </c>
      <c r="E156" s="357">
        <v>168</v>
      </c>
      <c r="F156" s="493">
        <v>0</v>
      </c>
      <c r="G156" s="494">
        <v>0</v>
      </c>
      <c r="H156" s="357">
        <v>160499</v>
      </c>
      <c r="I156" s="357">
        <v>1623</v>
      </c>
      <c r="J156" s="357">
        <v>38599</v>
      </c>
      <c r="K156" s="357">
        <v>1753</v>
      </c>
      <c r="L156" s="357">
        <v>26904</v>
      </c>
      <c r="M156" s="492">
        <v>0</v>
      </c>
      <c r="N156" s="357">
        <v>14036</v>
      </c>
      <c r="O156" s="363">
        <v>43</v>
      </c>
      <c r="P156" s="530">
        <v>0</v>
      </c>
      <c r="Q156" s="530">
        <v>0</v>
      </c>
      <c r="R156" s="357">
        <f t="shared" si="62"/>
        <v>1401040</v>
      </c>
      <c r="S156" s="357">
        <f t="shared" si="63"/>
        <v>9240</v>
      </c>
      <c r="T156" s="531">
        <f t="shared" si="67"/>
        <v>1410280</v>
      </c>
      <c r="U156" s="534">
        <v>17893324</v>
      </c>
      <c r="V156" s="532">
        <f t="shared" si="65"/>
        <v>-1.6869228394195412E-2</v>
      </c>
      <c r="W156" s="532">
        <f t="shared" si="65"/>
        <v>-1.2925969447708578E-2</v>
      </c>
      <c r="X156" s="532">
        <f t="shared" si="68"/>
        <v>7.8815987459904036E-2</v>
      </c>
      <c r="Y156" s="487"/>
    </row>
    <row r="157" spans="1:25" s="136" customFormat="1" ht="12" thickBot="1" x14ac:dyDescent="0.25">
      <c r="A157" s="488">
        <v>45323</v>
      </c>
      <c r="B157" s="357">
        <v>1051362</v>
      </c>
      <c r="C157" s="357">
        <v>5639</v>
      </c>
      <c r="D157" s="357">
        <v>97582</v>
      </c>
      <c r="E157" s="357">
        <v>167</v>
      </c>
      <c r="F157" s="493">
        <v>0</v>
      </c>
      <c r="G157" s="494">
        <v>0</v>
      </c>
      <c r="H157" s="357">
        <v>158576</v>
      </c>
      <c r="I157" s="357">
        <v>1610</v>
      </c>
      <c r="J157" s="357">
        <v>37826</v>
      </c>
      <c r="K157" s="357">
        <v>1817</v>
      </c>
      <c r="L157" s="357">
        <v>26994</v>
      </c>
      <c r="M157" s="492">
        <v>0</v>
      </c>
      <c r="N157" s="357">
        <v>11391</v>
      </c>
      <c r="O157" s="363">
        <v>43</v>
      </c>
      <c r="P157" s="530">
        <v>0</v>
      </c>
      <c r="Q157" s="530">
        <v>0</v>
      </c>
      <c r="R157" s="357">
        <f t="shared" si="62"/>
        <v>1383731</v>
      </c>
      <c r="S157" s="357">
        <f t="shared" si="63"/>
        <v>9276</v>
      </c>
      <c r="T157" s="531">
        <f t="shared" si="67"/>
        <v>1393007</v>
      </c>
      <c r="U157" s="534">
        <v>17893324</v>
      </c>
      <c r="V157" s="532">
        <f t="shared" ref="V157:V162" si="69">(R157-R156)/R156</f>
        <v>-1.2354393878832868E-2</v>
      </c>
      <c r="W157" s="532">
        <f t="shared" si="65"/>
        <v>3.8961038961038961E-3</v>
      </c>
      <c r="X157" s="532">
        <f t="shared" si="68"/>
        <v>7.7850655361742738E-2</v>
      </c>
      <c r="Y157" s="487"/>
    </row>
    <row r="158" spans="1:25" s="136" customFormat="1" ht="12" thickBot="1" x14ac:dyDescent="0.25">
      <c r="A158" s="488">
        <v>45352</v>
      </c>
      <c r="B158" s="357">
        <v>1036129</v>
      </c>
      <c r="C158" s="357">
        <v>5619</v>
      </c>
      <c r="D158" s="357">
        <v>97013</v>
      </c>
      <c r="E158" s="357">
        <v>167</v>
      </c>
      <c r="F158" s="493">
        <v>0</v>
      </c>
      <c r="G158" s="494">
        <v>0</v>
      </c>
      <c r="H158" s="357">
        <v>156795</v>
      </c>
      <c r="I158" s="357">
        <v>1607</v>
      </c>
      <c r="J158" s="357">
        <v>36941</v>
      </c>
      <c r="K158" s="357">
        <v>1792</v>
      </c>
      <c r="L158" s="357">
        <v>27005</v>
      </c>
      <c r="M158" s="492">
        <v>0</v>
      </c>
      <c r="N158" s="357">
        <v>11415</v>
      </c>
      <c r="O158" s="363">
        <v>43</v>
      </c>
      <c r="P158" s="530">
        <v>0</v>
      </c>
      <c r="Q158" s="530">
        <v>0</v>
      </c>
      <c r="R158" s="357">
        <f t="shared" si="62"/>
        <v>1365298</v>
      </c>
      <c r="S158" s="357">
        <f t="shared" si="63"/>
        <v>9228</v>
      </c>
      <c r="T158" s="531">
        <f t="shared" si="67"/>
        <v>1374526</v>
      </c>
      <c r="U158" s="534">
        <v>17893324</v>
      </c>
      <c r="V158" s="532">
        <f t="shared" si="69"/>
        <v>-1.3321230788354095E-2</v>
      </c>
      <c r="W158" s="532">
        <f t="shared" si="65"/>
        <v>-5.1746442432082798E-3</v>
      </c>
      <c r="X158" s="532">
        <f t="shared" si="68"/>
        <v>7.6817812051019702E-2</v>
      </c>
      <c r="Y158" s="487"/>
    </row>
    <row r="159" spans="1:25" s="136" customFormat="1" ht="12" thickBot="1" x14ac:dyDescent="0.25">
      <c r="A159" s="488">
        <v>45383</v>
      </c>
      <c r="B159" s="357">
        <v>1023223</v>
      </c>
      <c r="C159" s="357">
        <v>5604</v>
      </c>
      <c r="D159" s="357">
        <v>94147</v>
      </c>
      <c r="E159" s="357">
        <v>163</v>
      </c>
      <c r="F159" s="493">
        <v>0</v>
      </c>
      <c r="G159" s="494">
        <v>0</v>
      </c>
      <c r="H159" s="357">
        <v>154880</v>
      </c>
      <c r="I159" s="357">
        <v>1603</v>
      </c>
      <c r="J159" s="357">
        <v>36010</v>
      </c>
      <c r="K159" s="357">
        <v>1762</v>
      </c>
      <c r="L159" s="357">
        <v>27045</v>
      </c>
      <c r="M159" s="492">
        <v>0</v>
      </c>
      <c r="N159" s="357">
        <v>11420</v>
      </c>
      <c r="O159" s="363">
        <v>43</v>
      </c>
      <c r="P159" s="530">
        <v>0</v>
      </c>
      <c r="Q159" s="530">
        <v>0</v>
      </c>
      <c r="R159" s="357">
        <f t="shared" si="62"/>
        <v>1346725</v>
      </c>
      <c r="S159" s="357">
        <f t="shared" si="63"/>
        <v>9175</v>
      </c>
      <c r="T159" s="531">
        <f t="shared" si="67"/>
        <v>1355900</v>
      </c>
      <c r="U159" s="534">
        <v>17893324</v>
      </c>
      <c r="V159" s="532">
        <f t="shared" si="69"/>
        <v>-1.3603623531273026E-2</v>
      </c>
      <c r="W159" s="532">
        <f t="shared" si="65"/>
        <v>-5.7433896835717381E-3</v>
      </c>
      <c r="X159" s="532">
        <f t="shared" si="68"/>
        <v>7.577686515931864E-2</v>
      </c>
      <c r="Y159" s="487"/>
    </row>
    <row r="160" spans="1:25" s="136" customFormat="1" ht="12" thickBot="1" x14ac:dyDescent="0.25">
      <c r="A160" s="488">
        <v>45413</v>
      </c>
      <c r="B160" s="357">
        <v>1009174</v>
      </c>
      <c r="C160" s="357">
        <v>5611</v>
      </c>
      <c r="D160" s="357">
        <v>93531</v>
      </c>
      <c r="E160" s="357">
        <v>161</v>
      </c>
      <c r="F160" s="493">
        <v>0</v>
      </c>
      <c r="G160" s="494">
        <v>0</v>
      </c>
      <c r="H160" s="357">
        <v>152950</v>
      </c>
      <c r="I160" s="357">
        <v>1581</v>
      </c>
      <c r="J160" s="357">
        <v>34846</v>
      </c>
      <c r="K160" s="357">
        <v>1749</v>
      </c>
      <c r="L160" s="357">
        <v>27045</v>
      </c>
      <c r="M160" s="492">
        <v>0</v>
      </c>
      <c r="N160" s="357">
        <v>11442</v>
      </c>
      <c r="O160" s="363">
        <v>43</v>
      </c>
      <c r="P160" s="530">
        <v>0</v>
      </c>
      <c r="Q160" s="530">
        <v>0</v>
      </c>
      <c r="R160" s="357">
        <f t="shared" si="62"/>
        <v>1328988</v>
      </c>
      <c r="S160" s="357">
        <f t="shared" si="63"/>
        <v>9145</v>
      </c>
      <c r="T160" s="531">
        <f t="shared" si="67"/>
        <v>1338133</v>
      </c>
      <c r="U160" s="534">
        <v>17893324</v>
      </c>
      <c r="V160" s="532">
        <f t="shared" si="69"/>
        <v>-1.3170469100967161E-2</v>
      </c>
      <c r="W160" s="532">
        <f t="shared" si="65"/>
        <v>-3.2697547683923707E-3</v>
      </c>
      <c r="X160" s="532">
        <f t="shared" si="68"/>
        <v>7.4783924999066692E-2</v>
      </c>
      <c r="Y160" s="487"/>
    </row>
    <row r="161" spans="1:25" s="136" customFormat="1" ht="12" thickBot="1" x14ac:dyDescent="0.25">
      <c r="A161" s="488">
        <v>45444</v>
      </c>
      <c r="B161" s="357">
        <v>992969</v>
      </c>
      <c r="C161" s="357">
        <v>5573</v>
      </c>
      <c r="D161" s="357">
        <v>93039</v>
      </c>
      <c r="E161" s="357">
        <v>161</v>
      </c>
      <c r="F161" s="493">
        <v>0</v>
      </c>
      <c r="G161" s="494">
        <v>0</v>
      </c>
      <c r="H161" s="357">
        <v>151118</v>
      </c>
      <c r="I161" s="357">
        <v>1571</v>
      </c>
      <c r="J161" s="357">
        <v>34220</v>
      </c>
      <c r="K161" s="357">
        <v>1731</v>
      </c>
      <c r="L161" s="357">
        <v>27065</v>
      </c>
      <c r="M161" s="492">
        <v>0</v>
      </c>
      <c r="N161" s="357">
        <v>11465</v>
      </c>
      <c r="O161" s="363">
        <v>43</v>
      </c>
      <c r="P161" s="530">
        <v>0</v>
      </c>
      <c r="Q161" s="530">
        <v>0</v>
      </c>
      <c r="R161" s="357">
        <f t="shared" si="62"/>
        <v>1309876</v>
      </c>
      <c r="S161" s="357">
        <f t="shared" si="63"/>
        <v>9079</v>
      </c>
      <c r="T161" s="531">
        <f t="shared" si="67"/>
        <v>1318955</v>
      </c>
      <c r="U161" s="534">
        <v>17893324</v>
      </c>
      <c r="V161" s="532">
        <f t="shared" si="69"/>
        <v>-1.4380867246355874E-2</v>
      </c>
      <c r="W161" s="532">
        <f t="shared" si="65"/>
        <v>-7.2170585019136141E-3</v>
      </c>
      <c r="X161" s="532">
        <f t="shared" si="68"/>
        <v>7.3712128612883773E-2</v>
      </c>
      <c r="Y161" s="487"/>
    </row>
    <row r="162" spans="1:25" s="136" customFormat="1" ht="12" thickBot="1" x14ac:dyDescent="0.25">
      <c r="A162" s="488">
        <v>45474</v>
      </c>
      <c r="B162" s="357">
        <v>975784</v>
      </c>
      <c r="C162" s="357">
        <v>5537</v>
      </c>
      <c r="D162" s="357">
        <v>92547</v>
      </c>
      <c r="E162" s="357">
        <v>161</v>
      </c>
      <c r="F162" s="493">
        <v>0</v>
      </c>
      <c r="G162" s="494">
        <v>0</v>
      </c>
      <c r="H162" s="357">
        <v>148551</v>
      </c>
      <c r="I162" s="357">
        <v>1567</v>
      </c>
      <c r="J162" s="357">
        <v>33157</v>
      </c>
      <c r="K162" s="357">
        <v>1700</v>
      </c>
      <c r="L162" s="357">
        <v>27185</v>
      </c>
      <c r="M162" s="492">
        <v>0</v>
      </c>
      <c r="N162" s="357">
        <v>11541</v>
      </c>
      <c r="O162" s="363">
        <v>43</v>
      </c>
      <c r="P162" s="530">
        <v>0</v>
      </c>
      <c r="Q162" s="530">
        <v>0</v>
      </c>
      <c r="R162" s="357">
        <f t="shared" si="62"/>
        <v>1288765</v>
      </c>
      <c r="S162" s="357">
        <f t="shared" si="63"/>
        <v>9008</v>
      </c>
      <c r="T162" s="531">
        <f t="shared" si="67"/>
        <v>1297773</v>
      </c>
      <c r="U162" s="534">
        <v>17893324</v>
      </c>
      <c r="V162" s="532">
        <f t="shared" si="69"/>
        <v>-1.6116792734579458E-2</v>
      </c>
      <c r="W162" s="532">
        <f t="shared" si="65"/>
        <v>-7.8202445203216214E-3</v>
      </c>
      <c r="X162" s="532">
        <f t="shared" si="68"/>
        <v>7.2528335148908052E-2</v>
      </c>
      <c r="Y162" s="487"/>
    </row>
    <row r="163" spans="1:25" s="136" customFormat="1" ht="12" thickBot="1" x14ac:dyDescent="0.25">
      <c r="A163" s="488">
        <v>45505</v>
      </c>
      <c r="B163" s="357">
        <v>955582</v>
      </c>
      <c r="C163" s="357">
        <v>5479</v>
      </c>
      <c r="D163" s="357">
        <v>90893</v>
      </c>
      <c r="E163" s="357">
        <v>161</v>
      </c>
      <c r="F163" s="493">
        <v>0</v>
      </c>
      <c r="G163" s="494">
        <v>0</v>
      </c>
      <c r="H163" s="357">
        <v>150106</v>
      </c>
      <c r="I163" s="357">
        <v>1566</v>
      </c>
      <c r="J163" s="357">
        <v>32409</v>
      </c>
      <c r="K163" s="357">
        <v>1675</v>
      </c>
      <c r="L163" s="357">
        <v>26975</v>
      </c>
      <c r="M163" s="492">
        <v>0</v>
      </c>
      <c r="N163" s="357">
        <v>11551</v>
      </c>
      <c r="O163" s="363">
        <v>43</v>
      </c>
      <c r="P163" s="530">
        <v>0</v>
      </c>
      <c r="Q163" s="530">
        <v>0</v>
      </c>
      <c r="R163" s="357">
        <f t="shared" si="62"/>
        <v>1267516</v>
      </c>
      <c r="S163" s="357">
        <f t="shared" si="63"/>
        <v>8924</v>
      </c>
      <c r="T163" s="531">
        <f t="shared" si="67"/>
        <v>1276440</v>
      </c>
      <c r="U163" s="534">
        <v>17893324</v>
      </c>
      <c r="V163" s="532">
        <f>(R163-R162)/R162</f>
        <v>-1.6487877929645824E-2</v>
      </c>
      <c r="W163" s="532">
        <f t="shared" si="65"/>
        <v>-9.3250444049733563E-3</v>
      </c>
      <c r="X163" s="532">
        <f t="shared" si="68"/>
        <v>7.133610278336211E-2</v>
      </c>
      <c r="Y163" s="487"/>
    </row>
    <row r="164" spans="1:25" s="136" customFormat="1" ht="12" thickBot="1" x14ac:dyDescent="0.25">
      <c r="A164" s="488">
        <v>45536</v>
      </c>
      <c r="B164" s="357">
        <v>938007</v>
      </c>
      <c r="C164" s="357">
        <v>5455</v>
      </c>
      <c r="D164" s="357">
        <v>90442</v>
      </c>
      <c r="E164" s="357">
        <v>161</v>
      </c>
      <c r="F164" s="493">
        <v>0</v>
      </c>
      <c r="G164" s="494">
        <v>0</v>
      </c>
      <c r="H164" s="357">
        <v>155543</v>
      </c>
      <c r="I164" s="357">
        <v>1558</v>
      </c>
      <c r="J164" s="357">
        <v>31406</v>
      </c>
      <c r="K164" s="357">
        <v>1642</v>
      </c>
      <c r="L164" s="357">
        <v>27005</v>
      </c>
      <c r="M164" s="492">
        <v>0</v>
      </c>
      <c r="N164" s="357">
        <v>11561</v>
      </c>
      <c r="O164" s="363">
        <v>43</v>
      </c>
      <c r="P164" s="530">
        <v>0</v>
      </c>
      <c r="Q164" s="530">
        <v>0</v>
      </c>
      <c r="R164" s="357">
        <f t="shared" si="62"/>
        <v>1253964</v>
      </c>
      <c r="S164" s="357">
        <f t="shared" si="63"/>
        <v>8859</v>
      </c>
      <c r="T164" s="531">
        <f t="shared" si="67"/>
        <v>1262823</v>
      </c>
      <c r="U164" s="534">
        <v>17893324</v>
      </c>
      <c r="V164" s="532">
        <f>(R164-R163)/R163</f>
        <v>-1.0691778249742014E-2</v>
      </c>
      <c r="W164" s="532">
        <f t="shared" si="65"/>
        <v>-7.283729269385926E-3</v>
      </c>
      <c r="X164" s="532">
        <f t="shared" si="68"/>
        <v>7.0575092699377714E-2</v>
      </c>
      <c r="Y164" s="487"/>
    </row>
    <row r="165" spans="1:25" s="136" customFormat="1" ht="12" thickBot="1" x14ac:dyDescent="0.25">
      <c r="A165" s="488">
        <v>45566</v>
      </c>
      <c r="B165" s="357">
        <v>921756</v>
      </c>
      <c r="C165" s="357">
        <v>5414</v>
      </c>
      <c r="D165" s="357">
        <v>89987</v>
      </c>
      <c r="E165" s="409">
        <v>161</v>
      </c>
      <c r="F165" s="493">
        <v>0</v>
      </c>
      <c r="G165" s="494">
        <v>0</v>
      </c>
      <c r="H165" s="409">
        <v>161563</v>
      </c>
      <c r="I165" s="357">
        <v>1558</v>
      </c>
      <c r="J165" s="357">
        <v>30723</v>
      </c>
      <c r="K165" s="357">
        <v>1640</v>
      </c>
      <c r="L165" s="357">
        <v>27035</v>
      </c>
      <c r="M165" s="492">
        <v>0</v>
      </c>
      <c r="N165" s="357">
        <v>11567</v>
      </c>
      <c r="O165" s="357">
        <v>43</v>
      </c>
      <c r="P165" s="530">
        <v>0</v>
      </c>
      <c r="Q165" s="530">
        <v>0</v>
      </c>
      <c r="R165" s="357">
        <f t="shared" si="62"/>
        <v>1242631</v>
      </c>
      <c r="S165" s="357">
        <f t="shared" si="63"/>
        <v>8816</v>
      </c>
      <c r="T165" s="531">
        <f t="shared" si="67"/>
        <v>1251447</v>
      </c>
      <c r="U165" s="534">
        <v>17893324</v>
      </c>
      <c r="V165" s="532">
        <f>(R165-R164)/R164</f>
        <v>-9.037739520432804E-3</v>
      </c>
      <c r="W165" s="532">
        <f t="shared" ref="W165" si="70">(S165-S164)/S164</f>
        <v>-4.8538209730217855E-3</v>
      </c>
      <c r="X165" s="532">
        <f t="shared" ref="X165" si="71">T165/U165</f>
        <v>6.9939324856577792E-2</v>
      </c>
      <c r="Y165" s="487"/>
    </row>
    <row r="166" spans="1:25" s="136" customFormat="1" x14ac:dyDescent="0.2">
      <c r="A166" s="135"/>
      <c r="B166" s="135" t="s">
        <v>62</v>
      </c>
      <c r="C166" s="135"/>
      <c r="D166" s="135"/>
      <c r="E166" s="135"/>
      <c r="F166" s="135"/>
      <c r="G166" s="135"/>
      <c r="H166" s="217"/>
      <c r="I166" s="135"/>
      <c r="J166" s="135"/>
      <c r="K166" s="135"/>
      <c r="L166" s="135"/>
      <c r="M166" s="135"/>
      <c r="N166" s="135"/>
      <c r="O166" s="135"/>
      <c r="P166" s="135"/>
      <c r="Q166" s="135"/>
      <c r="R166" s="135"/>
      <c r="S166" s="135"/>
      <c r="T166" s="135"/>
      <c r="U166" s="135"/>
      <c r="V166" s="135"/>
      <c r="W166" s="135"/>
      <c r="X166" s="135"/>
      <c r="Y166" s="135"/>
    </row>
    <row r="167" spans="1:25" s="136" customFormat="1" x14ac:dyDescent="0.2">
      <c r="A167" s="135"/>
      <c r="B167" s="135" t="s">
        <v>63</v>
      </c>
      <c r="C167" s="135" t="s">
        <v>61</v>
      </c>
      <c r="D167" s="135"/>
      <c r="E167" s="135"/>
      <c r="F167" s="135"/>
      <c r="G167" s="135"/>
      <c r="H167" s="135"/>
      <c r="I167" s="135"/>
      <c r="J167" s="135"/>
      <c r="K167" s="135"/>
      <c r="L167" s="135"/>
      <c r="M167" s="135"/>
      <c r="N167" s="135"/>
      <c r="O167" s="135"/>
      <c r="P167" s="135"/>
      <c r="Q167" s="135"/>
      <c r="R167" s="135"/>
      <c r="S167" s="135"/>
      <c r="T167" s="135"/>
      <c r="U167" s="135"/>
      <c r="V167" s="135"/>
      <c r="W167" s="135"/>
      <c r="X167" s="135"/>
      <c r="Y167" s="135"/>
    </row>
    <row r="168" spans="1:25" s="136" customFormat="1" x14ac:dyDescent="0.2">
      <c r="A168" s="135"/>
      <c r="B168" s="135" t="s">
        <v>64</v>
      </c>
      <c r="C168" s="135" t="s">
        <v>76</v>
      </c>
      <c r="D168" s="135"/>
      <c r="E168" s="135"/>
      <c r="F168" s="135"/>
      <c r="G168" s="135"/>
      <c r="H168" s="135"/>
      <c r="I168" s="135"/>
      <c r="J168" s="135"/>
      <c r="K168" s="135"/>
      <c r="L168" s="135"/>
      <c r="M168" s="135"/>
      <c r="N168" s="135"/>
      <c r="O168" s="135"/>
      <c r="P168" s="135"/>
      <c r="Q168" s="135"/>
      <c r="R168" s="135"/>
      <c r="S168" s="135"/>
      <c r="T168" s="135"/>
      <c r="U168" s="135"/>
      <c r="V168" s="135"/>
      <c r="W168" s="135"/>
      <c r="X168" s="135"/>
      <c r="Y168" s="135"/>
    </row>
    <row r="169" spans="1:25" s="136" customFormat="1" x14ac:dyDescent="0.2">
      <c r="A169" s="487"/>
      <c r="B169" s="487" t="s">
        <v>79</v>
      </c>
      <c r="C169" s="487" t="s">
        <v>80</v>
      </c>
      <c r="D169" s="487"/>
      <c r="E169" s="487"/>
      <c r="F169" s="487"/>
      <c r="G169" s="487"/>
      <c r="H169" s="487"/>
      <c r="I169" s="487"/>
      <c r="J169" s="487"/>
      <c r="K169" s="487"/>
      <c r="L169" s="487"/>
      <c r="M169" s="487"/>
      <c r="N169" s="487"/>
      <c r="O169" s="487"/>
      <c r="P169" s="487"/>
      <c r="Q169" s="487"/>
      <c r="R169" s="487"/>
      <c r="S169" s="487"/>
      <c r="T169" s="487"/>
      <c r="U169" s="487"/>
      <c r="V169" s="487"/>
      <c r="W169" s="487"/>
      <c r="X169" s="487"/>
      <c r="Y169" s="487"/>
    </row>
    <row r="170" spans="1:25" s="136" customFormat="1" x14ac:dyDescent="0.2">
      <c r="A170" s="487"/>
      <c r="B170" s="487" t="s">
        <v>81</v>
      </c>
      <c r="C170" s="573" t="s">
        <v>82</v>
      </c>
      <c r="D170" s="573"/>
      <c r="E170" s="573"/>
      <c r="F170" s="573"/>
      <c r="G170" s="573"/>
      <c r="H170" s="573"/>
      <c r="I170" s="573"/>
      <c r="J170" s="573"/>
      <c r="K170" s="573"/>
      <c r="L170" s="573"/>
      <c r="M170" s="573"/>
      <c r="N170" s="573"/>
      <c r="O170" s="573"/>
      <c r="P170" s="573"/>
      <c r="Q170" s="487"/>
      <c r="R170" s="487"/>
      <c r="S170" s="487"/>
      <c r="T170" s="487"/>
      <c r="U170" s="487"/>
      <c r="V170" s="487"/>
      <c r="W170" s="487"/>
      <c r="X170" s="487"/>
      <c r="Y170" s="487"/>
    </row>
    <row r="171" spans="1:25" ht="30.75" customHeight="1" x14ac:dyDescent="0.2">
      <c r="B171" s="217"/>
      <c r="C171" s="573"/>
      <c r="D171" s="573"/>
      <c r="E171" s="573"/>
      <c r="F171" s="573"/>
      <c r="G171" s="573"/>
      <c r="H171" s="573"/>
      <c r="I171" s="573"/>
      <c r="J171" s="573"/>
      <c r="K171" s="573"/>
      <c r="L171" s="573"/>
      <c r="M171" s="573"/>
      <c r="N171" s="573"/>
      <c r="O171" s="573"/>
      <c r="P171" s="573"/>
    </row>
    <row r="172" spans="1:25" x14ac:dyDescent="0.2">
      <c r="B172" s="135" t="s">
        <v>74</v>
      </c>
      <c r="C172" s="135" t="s">
        <v>75</v>
      </c>
      <c r="F172" s="217"/>
    </row>
    <row r="173" spans="1:25" x14ac:dyDescent="0.2">
      <c r="B173" s="135" t="s">
        <v>104</v>
      </c>
      <c r="C173" s="571" t="s">
        <v>105</v>
      </c>
      <c r="D173" s="571"/>
      <c r="E173" s="571"/>
      <c r="F173" s="571"/>
      <c r="G173" s="571"/>
      <c r="H173" s="571"/>
      <c r="I173" s="571"/>
      <c r="J173" s="571"/>
      <c r="K173" s="571"/>
      <c r="L173" s="571"/>
      <c r="M173" s="571"/>
      <c r="N173" s="571"/>
      <c r="O173" s="571"/>
      <c r="P173" s="571"/>
    </row>
    <row r="174" spans="1:25" s="487" customFormat="1" ht="47.25" customHeight="1" x14ac:dyDescent="0.2">
      <c r="B174" s="487" t="s">
        <v>106</v>
      </c>
      <c r="C174" s="572" t="s">
        <v>107</v>
      </c>
      <c r="D174" s="572"/>
      <c r="E174" s="572"/>
      <c r="F174" s="572"/>
      <c r="G174" s="572"/>
      <c r="H174" s="572"/>
      <c r="I174" s="572"/>
      <c r="J174" s="572"/>
      <c r="K174" s="572"/>
      <c r="L174" s="572"/>
      <c r="M174" s="572"/>
      <c r="N174" s="572"/>
      <c r="O174" s="572"/>
      <c r="P174" s="572"/>
    </row>
    <row r="175" spans="1:25" ht="12.75" x14ac:dyDescent="0.2">
      <c r="A175" s="576" t="s">
        <v>64</v>
      </c>
      <c r="B175" s="576"/>
      <c r="C175" s="577" t="s">
        <v>70</v>
      </c>
      <c r="D175" s="577"/>
      <c r="E175" s="577"/>
      <c r="F175" s="577"/>
      <c r="G175" s="577"/>
      <c r="H175" s="577"/>
      <c r="I175" s="577"/>
      <c r="J175" s="577"/>
      <c r="K175" s="577"/>
      <c r="L175" s="577"/>
      <c r="M175" s="577"/>
      <c r="N175" s="577"/>
      <c r="O175" s="577"/>
      <c r="P175" s="577"/>
    </row>
    <row r="176" spans="1:25" ht="15" x14ac:dyDescent="0.25">
      <c r="A176" s="576"/>
      <c r="B176" s="576"/>
      <c r="C176" s="235"/>
      <c r="D176" s="236" t="s">
        <v>65</v>
      </c>
      <c r="E176" s="577" t="s">
        <v>66</v>
      </c>
      <c r="F176" s="578"/>
      <c r="G176" s="578"/>
      <c r="H176" s="578"/>
      <c r="I176" s="578"/>
      <c r="J176" s="578"/>
      <c r="K176" s="578"/>
      <c r="L176" s="578"/>
      <c r="M176" s="578"/>
      <c r="N176" s="578"/>
      <c r="O176" s="578"/>
      <c r="P176" s="578"/>
    </row>
    <row r="177" spans="1:16" ht="15" x14ac:dyDescent="0.25">
      <c r="A177" s="237"/>
      <c r="B177" s="237"/>
      <c r="C177" s="238"/>
      <c r="D177" s="236" t="s">
        <v>67</v>
      </c>
      <c r="E177" s="579" t="s">
        <v>68</v>
      </c>
      <c r="F177" s="580"/>
      <c r="G177" s="580"/>
      <c r="H177" s="580"/>
      <c r="I177" s="580"/>
      <c r="J177" s="580"/>
      <c r="K177" s="580"/>
      <c r="L177" s="580"/>
      <c r="M177" s="580"/>
      <c r="N177" s="580"/>
      <c r="O177" s="580"/>
      <c r="P177" s="581"/>
    </row>
    <row r="178" spans="1:16" ht="15" x14ac:dyDescent="0.25">
      <c r="A178" s="237"/>
      <c r="B178" s="237"/>
      <c r="C178" s="239"/>
      <c r="D178" s="236" t="s">
        <v>69</v>
      </c>
      <c r="E178" s="582" t="s">
        <v>71</v>
      </c>
      <c r="F178" s="583"/>
      <c r="G178" s="583"/>
      <c r="H178" s="583"/>
      <c r="I178" s="583"/>
      <c r="J178" s="583"/>
      <c r="K178" s="583"/>
      <c r="L178" s="583"/>
      <c r="M178" s="583"/>
      <c r="N178" s="583"/>
      <c r="O178" s="583"/>
      <c r="P178" s="584"/>
    </row>
    <row r="179" spans="1:16" ht="15" x14ac:dyDescent="0.2">
      <c r="C179" s="276"/>
      <c r="D179" s="557" t="s">
        <v>72</v>
      </c>
      <c r="E179" s="558"/>
      <c r="F179" s="558"/>
      <c r="G179" s="558"/>
      <c r="H179" s="558"/>
      <c r="I179" s="558"/>
      <c r="J179" s="558"/>
      <c r="K179" s="558"/>
      <c r="L179" s="558"/>
      <c r="M179" s="558"/>
      <c r="N179" s="558"/>
      <c r="O179" s="558"/>
      <c r="P179" s="559"/>
    </row>
    <row r="182" spans="1:16" x14ac:dyDescent="0.2">
      <c r="C182" s="217"/>
      <c r="E182" s="217"/>
      <c r="H182" s="217"/>
      <c r="J182" s="217"/>
      <c r="N182" s="217"/>
    </row>
    <row r="183" spans="1:16" x14ac:dyDescent="0.2">
      <c r="C183" s="217"/>
      <c r="E183" s="217"/>
      <c r="H183" s="217"/>
      <c r="J183" s="217"/>
      <c r="N183" s="217"/>
    </row>
    <row r="184" spans="1:16" x14ac:dyDescent="0.2">
      <c r="C184" s="217"/>
      <c r="E184" s="217"/>
      <c r="H184" s="217"/>
      <c r="J184" s="217"/>
      <c r="N184" s="217"/>
    </row>
  </sheetData>
  <mergeCells count="25">
    <mergeCell ref="A175:B176"/>
    <mergeCell ref="C175:P175"/>
    <mergeCell ref="E176:P176"/>
    <mergeCell ref="E177:P177"/>
    <mergeCell ref="E178:P178"/>
    <mergeCell ref="A10:A11"/>
    <mergeCell ref="B10:C10"/>
    <mergeCell ref="D10:E10"/>
    <mergeCell ref="F10:G10"/>
    <mergeCell ref="H10:I10"/>
    <mergeCell ref="D179:P179"/>
    <mergeCell ref="V10:V11"/>
    <mergeCell ref="W10:W11"/>
    <mergeCell ref="X10:X11"/>
    <mergeCell ref="Y10:Y11"/>
    <mergeCell ref="L10:M10"/>
    <mergeCell ref="N10:O10"/>
    <mergeCell ref="P10:Q10"/>
    <mergeCell ref="R10:S10"/>
    <mergeCell ref="T10:T11"/>
    <mergeCell ref="U10:U11"/>
    <mergeCell ref="J10:K10"/>
    <mergeCell ref="C173:P173"/>
    <mergeCell ref="C174:P174"/>
    <mergeCell ref="C170:P171"/>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37" activePane="bottomLeft" state="frozen"/>
      <selection pane="bottomLeft" activeCell="F158" sqref="F158"/>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89</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Noviembre de 2024</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Octubre 2024</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90</v>
      </c>
      <c r="D10" s="478" t="s">
        <v>91</v>
      </c>
      <c r="E10" s="478" t="s">
        <v>92</v>
      </c>
      <c r="F10" s="479" t="s">
        <v>93</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85"/>
      <c r="H38" s="585"/>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s="503" customFormat="1" ht="15.75" thickBot="1" x14ac:dyDescent="0.3">
      <c r="B127" s="507">
        <v>44743</v>
      </c>
      <c r="C127" s="505">
        <v>1660505</v>
      </c>
      <c r="D127" s="506">
        <v>47381</v>
      </c>
      <c r="E127" s="505">
        <v>10540</v>
      </c>
      <c r="F127" s="508">
        <v>399</v>
      </c>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c r="AO127" s="486"/>
      <c r="AP127" s="486"/>
      <c r="AQ127" s="486"/>
      <c r="AR127" s="486"/>
      <c r="AS127" s="486"/>
      <c r="AT127" s="486"/>
      <c r="AU127" s="486"/>
      <c r="AV127" s="486"/>
      <c r="AW127" s="486"/>
      <c r="AX127" s="486"/>
      <c r="AY127" s="486"/>
      <c r="AZ127" s="486"/>
      <c r="BA127" s="486"/>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row>
    <row r="128" spans="2:84" s="503" customFormat="1" ht="15.75" thickBot="1" x14ac:dyDescent="0.3">
      <c r="B128" s="507">
        <v>44774</v>
      </c>
      <c r="C128" s="505">
        <v>1646221</v>
      </c>
      <c r="D128" s="506">
        <v>46637</v>
      </c>
      <c r="E128" s="505">
        <v>10342</v>
      </c>
      <c r="F128" s="508">
        <v>399</v>
      </c>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6"/>
      <c r="AY128" s="486"/>
      <c r="AZ128" s="486"/>
      <c r="BA128" s="486"/>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row>
    <row r="129" spans="2:84" s="503" customFormat="1" ht="15.75" thickBot="1" x14ac:dyDescent="0.3">
      <c r="B129" s="507">
        <v>44805</v>
      </c>
      <c r="C129" s="505">
        <v>1625726</v>
      </c>
      <c r="D129" s="506">
        <v>45840</v>
      </c>
      <c r="E129" s="505">
        <v>10213</v>
      </c>
      <c r="F129" s="508">
        <v>399</v>
      </c>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6"/>
      <c r="AY129" s="486"/>
      <c r="AZ129" s="486"/>
      <c r="BA129" s="486"/>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row>
    <row r="130" spans="2:84" s="503" customFormat="1" ht="15.75" thickBot="1" x14ac:dyDescent="0.3">
      <c r="B130" s="507">
        <v>44835</v>
      </c>
      <c r="C130" s="505">
        <v>1607680</v>
      </c>
      <c r="D130" s="506">
        <v>45104</v>
      </c>
      <c r="E130" s="505">
        <v>10076</v>
      </c>
      <c r="F130" s="508">
        <v>399</v>
      </c>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6"/>
      <c r="AK130" s="486"/>
      <c r="AL130" s="486"/>
      <c r="AM130" s="486"/>
      <c r="AN130" s="486"/>
      <c r="AO130" s="486"/>
      <c r="AP130" s="486"/>
      <c r="AQ130" s="486"/>
      <c r="AR130" s="486"/>
      <c r="AS130" s="486"/>
      <c r="AT130" s="486"/>
      <c r="AU130" s="486"/>
      <c r="AV130" s="486"/>
      <c r="AW130" s="486"/>
      <c r="AX130" s="486"/>
      <c r="AY130" s="486"/>
      <c r="AZ130" s="486"/>
      <c r="BA130" s="486"/>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row>
    <row r="131" spans="2:84" s="503" customFormat="1" ht="15.75" thickBot="1" x14ac:dyDescent="0.3">
      <c r="B131" s="507">
        <v>44866</v>
      </c>
      <c r="C131" s="505">
        <v>1617882</v>
      </c>
      <c r="D131" s="506">
        <v>44439</v>
      </c>
      <c r="E131" s="505">
        <v>10027</v>
      </c>
      <c r="F131" s="508">
        <v>399</v>
      </c>
      <c r="G131" s="486"/>
      <c r="H131" s="486"/>
      <c r="I131" s="486"/>
      <c r="J131" s="486"/>
      <c r="K131" s="486"/>
      <c r="L131" s="486"/>
      <c r="M131" s="486"/>
      <c r="N131" s="486"/>
      <c r="O131" s="486"/>
      <c r="P131" s="486"/>
      <c r="Q131" s="486"/>
      <c r="R131" s="486"/>
      <c r="S131" s="486"/>
      <c r="T131" s="486"/>
      <c r="U131" s="486"/>
      <c r="V131" s="486"/>
      <c r="W131" s="486"/>
      <c r="X131" s="486"/>
      <c r="Y131" s="486"/>
      <c r="Z131" s="486"/>
      <c r="AA131" s="486"/>
      <c r="AB131" s="486"/>
      <c r="AC131" s="486"/>
      <c r="AD131" s="486"/>
      <c r="AE131" s="486"/>
      <c r="AF131" s="486"/>
      <c r="AG131" s="486"/>
      <c r="AH131" s="486"/>
      <c r="AI131" s="486"/>
      <c r="AJ131" s="486"/>
      <c r="AK131" s="486"/>
      <c r="AL131" s="486"/>
      <c r="AM131" s="486"/>
      <c r="AN131" s="486"/>
      <c r="AO131" s="486"/>
      <c r="AP131" s="486"/>
      <c r="AQ131" s="486"/>
      <c r="AR131" s="486"/>
      <c r="AS131" s="486"/>
      <c r="AT131" s="486"/>
      <c r="AU131" s="486"/>
      <c r="AV131" s="486"/>
      <c r="AW131" s="486"/>
      <c r="AX131" s="486"/>
      <c r="AY131" s="486"/>
      <c r="AZ131" s="486"/>
      <c r="BA131" s="486"/>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row>
    <row r="132" spans="2:84" s="503" customFormat="1" ht="15.75" thickBot="1" x14ac:dyDescent="0.3">
      <c r="B132" s="507">
        <v>44896</v>
      </c>
      <c r="C132" s="505">
        <v>1589862</v>
      </c>
      <c r="D132" s="506">
        <v>44090</v>
      </c>
      <c r="E132" s="505">
        <v>9909</v>
      </c>
      <c r="F132" s="508">
        <v>377</v>
      </c>
      <c r="G132" s="486"/>
      <c r="H132" s="486"/>
      <c r="I132" s="486"/>
      <c r="J132" s="486"/>
      <c r="K132" s="486"/>
      <c r="L132" s="486"/>
      <c r="M132" s="486"/>
      <c r="N132" s="486"/>
      <c r="O132" s="486"/>
      <c r="P132" s="486"/>
      <c r="Q132" s="486"/>
      <c r="R132" s="486"/>
      <c r="S132" s="486"/>
      <c r="T132" s="486"/>
      <c r="U132" s="486"/>
      <c r="V132" s="486"/>
      <c r="W132" s="486"/>
      <c r="X132" s="486"/>
      <c r="Y132" s="486"/>
      <c r="Z132" s="486"/>
      <c r="AA132" s="486"/>
      <c r="AB132" s="486"/>
      <c r="AC132" s="486"/>
      <c r="AD132" s="486"/>
      <c r="AE132" s="486"/>
      <c r="AF132" s="486"/>
      <c r="AG132" s="486"/>
      <c r="AH132" s="486"/>
      <c r="AI132" s="486"/>
      <c r="AJ132" s="486"/>
      <c r="AK132" s="486"/>
      <c r="AL132" s="486"/>
      <c r="AM132" s="486"/>
      <c r="AN132" s="486"/>
      <c r="AO132" s="486"/>
      <c r="AP132" s="486"/>
      <c r="AQ132" s="486"/>
      <c r="AR132" s="486"/>
      <c r="AS132" s="486"/>
      <c r="AT132" s="486"/>
      <c r="AU132" s="486"/>
      <c r="AV132" s="486"/>
      <c r="AW132" s="486"/>
      <c r="AX132" s="486"/>
      <c r="AY132" s="486"/>
      <c r="AZ132" s="486"/>
      <c r="BA132" s="486"/>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row>
    <row r="133" spans="2:84" s="503" customFormat="1" ht="15.75" thickBot="1" x14ac:dyDescent="0.3">
      <c r="B133" s="507">
        <v>44927</v>
      </c>
      <c r="C133" s="505">
        <v>1584223</v>
      </c>
      <c r="D133" s="506">
        <v>43786</v>
      </c>
      <c r="E133" s="505">
        <v>9825</v>
      </c>
      <c r="F133" s="508">
        <v>399</v>
      </c>
      <c r="G133" s="486"/>
      <c r="H133" s="486"/>
      <c r="I133" s="486"/>
      <c r="J133" s="486"/>
      <c r="K133" s="486"/>
      <c r="L133" s="486"/>
      <c r="M133" s="486"/>
      <c r="N133" s="486"/>
      <c r="O133" s="486"/>
      <c r="P133" s="486"/>
      <c r="Q133" s="486"/>
      <c r="R133" s="486"/>
      <c r="S133" s="486"/>
      <c r="T133" s="486"/>
      <c r="U133" s="486"/>
      <c r="V133" s="486"/>
      <c r="W133" s="486"/>
      <c r="X133" s="486"/>
      <c r="Y133" s="486"/>
      <c r="Z133" s="486"/>
      <c r="AA133" s="486"/>
      <c r="AB133" s="486"/>
      <c r="AC133" s="486"/>
      <c r="AD133" s="486"/>
      <c r="AE133" s="486"/>
      <c r="AF133" s="486"/>
      <c r="AG133" s="486"/>
      <c r="AH133" s="486"/>
      <c r="AI133" s="486"/>
      <c r="AJ133" s="486"/>
      <c r="AK133" s="486"/>
      <c r="AL133" s="486"/>
      <c r="AM133" s="486"/>
      <c r="AN133" s="486"/>
      <c r="AO133" s="486"/>
      <c r="AP133" s="486"/>
      <c r="AQ133" s="486"/>
      <c r="AR133" s="486"/>
      <c r="AS133" s="486"/>
      <c r="AT133" s="486"/>
      <c r="AU133" s="486"/>
      <c r="AV133" s="486"/>
      <c r="AW133" s="486"/>
      <c r="AX133" s="486"/>
      <c r="AY133" s="486"/>
      <c r="AZ133" s="486"/>
      <c r="BA133" s="486"/>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row>
    <row r="134" spans="2:84" s="503" customFormat="1" ht="15.75" thickBot="1" x14ac:dyDescent="0.3">
      <c r="B134" s="507">
        <v>44958</v>
      </c>
      <c r="C134" s="505">
        <v>1572310</v>
      </c>
      <c r="D134" s="506">
        <v>43232</v>
      </c>
      <c r="E134" s="505">
        <v>9743</v>
      </c>
      <c r="F134" s="508">
        <v>399</v>
      </c>
      <c r="G134" s="486"/>
      <c r="H134" s="486"/>
      <c r="I134" s="486"/>
      <c r="J134" s="486"/>
      <c r="K134" s="486"/>
      <c r="L134" s="486"/>
      <c r="M134" s="486"/>
      <c r="N134" s="486"/>
      <c r="O134" s="486"/>
      <c r="P134" s="486"/>
      <c r="Q134" s="486"/>
      <c r="R134" s="486"/>
      <c r="S134" s="486"/>
      <c r="T134" s="486"/>
      <c r="U134" s="486"/>
      <c r="V134" s="486"/>
      <c r="W134" s="486"/>
      <c r="X134" s="486"/>
      <c r="Y134" s="486"/>
      <c r="Z134" s="486"/>
      <c r="AA134" s="486"/>
      <c r="AB134" s="486"/>
      <c r="AC134" s="486"/>
      <c r="AD134" s="486"/>
      <c r="AE134" s="486"/>
      <c r="AF134" s="486"/>
      <c r="AG134" s="486"/>
      <c r="AH134" s="486"/>
      <c r="AI134" s="486"/>
      <c r="AJ134" s="486"/>
      <c r="AK134" s="486"/>
      <c r="AL134" s="486"/>
      <c r="AM134" s="486"/>
      <c r="AN134" s="486"/>
      <c r="AO134" s="486"/>
      <c r="AP134" s="486"/>
      <c r="AQ134" s="486"/>
      <c r="AR134" s="486"/>
      <c r="AS134" s="486"/>
      <c r="AT134" s="486"/>
      <c r="AU134" s="486"/>
      <c r="AV134" s="486"/>
      <c r="AW134" s="486"/>
      <c r="AX134" s="486"/>
      <c r="AY134" s="486"/>
      <c r="AZ134" s="486"/>
      <c r="BA134" s="486"/>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row>
    <row r="135" spans="2:84" s="503" customFormat="1" ht="15.75" thickBot="1" x14ac:dyDescent="0.3">
      <c r="B135" s="507">
        <v>44986</v>
      </c>
      <c r="C135" s="505">
        <v>1551222</v>
      </c>
      <c r="D135" s="506">
        <v>41324</v>
      </c>
      <c r="E135" s="505">
        <v>9792</v>
      </c>
      <c r="F135" s="508">
        <v>399</v>
      </c>
      <c r="G135" s="486"/>
      <c r="H135" s="486"/>
      <c r="I135" s="486"/>
      <c r="J135" s="486"/>
      <c r="K135" s="486"/>
      <c r="L135" s="486"/>
      <c r="M135" s="486"/>
      <c r="N135" s="486"/>
      <c r="O135" s="486"/>
      <c r="P135" s="486"/>
      <c r="Q135" s="486"/>
      <c r="R135" s="486"/>
      <c r="S135" s="486"/>
      <c r="T135" s="486"/>
      <c r="U135" s="486"/>
      <c r="V135" s="486"/>
      <c r="W135" s="486"/>
      <c r="X135" s="486"/>
      <c r="Y135" s="486"/>
      <c r="Z135" s="486"/>
      <c r="AA135" s="486"/>
      <c r="AB135" s="486"/>
      <c r="AC135" s="486"/>
      <c r="AD135" s="486"/>
      <c r="AE135" s="486"/>
      <c r="AF135" s="486"/>
      <c r="AG135" s="486"/>
      <c r="AH135" s="486"/>
      <c r="AI135" s="486"/>
      <c r="AJ135" s="486"/>
      <c r="AK135" s="486"/>
      <c r="AL135" s="486"/>
      <c r="AM135" s="486"/>
      <c r="AN135" s="486"/>
      <c r="AO135" s="486"/>
      <c r="AP135" s="486"/>
      <c r="AQ135" s="486"/>
      <c r="AR135" s="486"/>
      <c r="AS135" s="486"/>
      <c r="AT135" s="486"/>
      <c r="AU135" s="486"/>
      <c r="AV135" s="486"/>
      <c r="AW135" s="486"/>
      <c r="AX135" s="486"/>
      <c r="AY135" s="486"/>
      <c r="AZ135" s="486"/>
      <c r="BA135" s="486"/>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row>
    <row r="136" spans="2:84" s="503" customFormat="1" ht="15.75" thickBot="1" x14ac:dyDescent="0.3">
      <c r="B136" s="507">
        <v>45017</v>
      </c>
      <c r="C136" s="505">
        <v>1533523</v>
      </c>
      <c r="D136" s="506">
        <v>40848</v>
      </c>
      <c r="E136" s="505">
        <v>9406</v>
      </c>
      <c r="F136" s="508">
        <v>399</v>
      </c>
      <c r="G136" s="486"/>
      <c r="H136" s="486"/>
      <c r="I136" s="486"/>
      <c r="J136" s="486"/>
      <c r="K136" s="486"/>
      <c r="L136" s="486"/>
      <c r="M136" s="486"/>
      <c r="N136" s="486"/>
      <c r="O136" s="486"/>
      <c r="P136" s="486"/>
      <c r="Q136" s="486"/>
      <c r="R136" s="486"/>
      <c r="S136" s="486"/>
      <c r="T136" s="486"/>
      <c r="U136" s="486"/>
      <c r="V136" s="486"/>
      <c r="W136" s="486"/>
      <c r="X136" s="486"/>
      <c r="Y136" s="486"/>
      <c r="Z136" s="486"/>
      <c r="AA136" s="486"/>
      <c r="AB136" s="486"/>
      <c r="AC136" s="486"/>
      <c r="AD136" s="486"/>
      <c r="AE136" s="486"/>
      <c r="AF136" s="486"/>
      <c r="AG136" s="486"/>
      <c r="AH136" s="486"/>
      <c r="AI136" s="486"/>
      <c r="AJ136" s="486"/>
      <c r="AK136" s="486"/>
      <c r="AL136" s="486"/>
      <c r="AM136" s="486"/>
      <c r="AN136" s="486"/>
      <c r="AO136" s="486"/>
      <c r="AP136" s="486"/>
      <c r="AQ136" s="486"/>
      <c r="AR136" s="486"/>
      <c r="AS136" s="486"/>
      <c r="AT136" s="486"/>
      <c r="AU136" s="486"/>
      <c r="AV136" s="486"/>
      <c r="AW136" s="486"/>
      <c r="AX136" s="486"/>
      <c r="AY136" s="486"/>
      <c r="AZ136" s="486"/>
      <c r="BA136" s="486"/>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row>
    <row r="137" spans="2:84" s="503" customFormat="1" ht="15.75" thickBot="1" x14ac:dyDescent="0.3">
      <c r="B137" s="507">
        <v>45047</v>
      </c>
      <c r="C137" s="505">
        <v>1520518</v>
      </c>
      <c r="D137" s="506">
        <v>40397</v>
      </c>
      <c r="E137" s="505">
        <v>9363</v>
      </c>
      <c r="F137" s="508">
        <v>399</v>
      </c>
      <c r="G137" s="486"/>
      <c r="H137" s="486"/>
      <c r="I137" s="486"/>
      <c r="J137" s="486"/>
      <c r="K137" s="486"/>
      <c r="L137" s="486"/>
      <c r="M137" s="486"/>
      <c r="N137" s="486"/>
      <c r="O137" s="486"/>
      <c r="P137" s="486"/>
      <c r="Q137" s="486"/>
      <c r="R137" s="486"/>
      <c r="S137" s="486"/>
      <c r="T137" s="486"/>
      <c r="U137" s="486"/>
      <c r="V137" s="486"/>
      <c r="W137" s="486"/>
      <c r="X137" s="486"/>
      <c r="Y137" s="486"/>
      <c r="Z137" s="486"/>
      <c r="AA137" s="486"/>
      <c r="AB137" s="486"/>
      <c r="AC137" s="486"/>
      <c r="AD137" s="486"/>
      <c r="AE137" s="486"/>
      <c r="AF137" s="486"/>
      <c r="AG137" s="486"/>
      <c r="AH137" s="486"/>
      <c r="AI137" s="486"/>
      <c r="AJ137" s="486"/>
      <c r="AK137" s="486"/>
      <c r="AL137" s="486"/>
      <c r="AM137" s="486"/>
      <c r="AN137" s="486"/>
      <c r="AO137" s="486"/>
      <c r="AP137" s="486"/>
      <c r="AQ137" s="486"/>
      <c r="AR137" s="486"/>
      <c r="AS137" s="486"/>
      <c r="AT137" s="486"/>
      <c r="AU137" s="486"/>
      <c r="AV137" s="486"/>
      <c r="AW137" s="486"/>
      <c r="AX137" s="486"/>
      <c r="AY137" s="486"/>
      <c r="AZ137" s="486"/>
      <c r="BA137" s="486"/>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row>
    <row r="138" spans="2:84" s="503" customFormat="1" ht="15.75" thickBot="1" x14ac:dyDescent="0.3">
      <c r="B138" s="507">
        <v>45078</v>
      </c>
      <c r="C138" s="505">
        <v>1497951</v>
      </c>
      <c r="D138" s="506">
        <v>39693</v>
      </c>
      <c r="E138" s="505">
        <v>9333</v>
      </c>
      <c r="F138" s="508">
        <v>399</v>
      </c>
      <c r="G138" s="486"/>
      <c r="H138" s="486"/>
      <c r="I138" s="486"/>
      <c r="J138" s="486"/>
      <c r="K138" s="486"/>
      <c r="L138" s="486"/>
      <c r="M138" s="486"/>
      <c r="N138" s="486"/>
      <c r="O138" s="486"/>
      <c r="P138" s="486"/>
      <c r="Q138" s="486"/>
      <c r="R138" s="486"/>
      <c r="S138" s="486"/>
      <c r="T138" s="486"/>
      <c r="U138" s="486"/>
      <c r="V138" s="486"/>
      <c r="W138" s="486"/>
      <c r="X138" s="486"/>
      <c r="Y138" s="486"/>
      <c r="Z138" s="486"/>
      <c r="AA138" s="486"/>
      <c r="AB138" s="486"/>
      <c r="AC138" s="486"/>
      <c r="AD138" s="486"/>
      <c r="AE138" s="486"/>
      <c r="AF138" s="486"/>
      <c r="AG138" s="486"/>
      <c r="AH138" s="486"/>
      <c r="AI138" s="486"/>
      <c r="AJ138" s="486"/>
      <c r="AK138" s="486"/>
      <c r="AL138" s="486"/>
      <c r="AM138" s="486"/>
      <c r="AN138" s="486"/>
      <c r="AO138" s="486"/>
      <c r="AP138" s="486"/>
      <c r="AQ138" s="486"/>
      <c r="AR138" s="486"/>
      <c r="AS138" s="486"/>
      <c r="AT138" s="486"/>
      <c r="AU138" s="486"/>
      <c r="AV138" s="486"/>
      <c r="AW138" s="486"/>
      <c r="AX138" s="486"/>
      <c r="AY138" s="486"/>
      <c r="AZ138" s="486"/>
      <c r="BA138" s="486"/>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row>
    <row r="139" spans="2:84" s="503" customFormat="1" ht="15.75" thickBot="1" x14ac:dyDescent="0.3">
      <c r="B139" s="507">
        <v>45108</v>
      </c>
      <c r="C139" s="505">
        <v>1465718</v>
      </c>
      <c r="D139" s="506">
        <v>39143</v>
      </c>
      <c r="E139" s="505">
        <v>9287</v>
      </c>
      <c r="F139" s="508">
        <v>399</v>
      </c>
      <c r="G139" s="486"/>
      <c r="H139" s="486"/>
      <c r="I139" s="486"/>
      <c r="J139" s="486"/>
      <c r="K139" s="486"/>
      <c r="L139" s="486"/>
      <c r="M139" s="486"/>
      <c r="N139" s="486"/>
      <c r="O139" s="486"/>
      <c r="P139" s="486"/>
      <c r="Q139" s="486"/>
      <c r="R139" s="486"/>
      <c r="S139" s="486"/>
      <c r="T139" s="486"/>
      <c r="U139" s="486"/>
      <c r="V139" s="486"/>
      <c r="W139" s="486"/>
      <c r="X139" s="486"/>
      <c r="Y139" s="486"/>
      <c r="Z139" s="486"/>
      <c r="AA139" s="486"/>
      <c r="AB139" s="486"/>
      <c r="AC139" s="486"/>
      <c r="AD139" s="486"/>
      <c r="AE139" s="486"/>
      <c r="AF139" s="486"/>
      <c r="AG139" s="486"/>
      <c r="AH139" s="486"/>
      <c r="AI139" s="486"/>
      <c r="AJ139" s="486"/>
      <c r="AK139" s="486"/>
      <c r="AL139" s="486"/>
      <c r="AM139" s="486"/>
      <c r="AN139" s="486"/>
      <c r="AO139" s="486"/>
      <c r="AP139" s="486"/>
      <c r="AQ139" s="486"/>
      <c r="AR139" s="486"/>
      <c r="AS139" s="486"/>
      <c r="AT139" s="486"/>
      <c r="AU139" s="486"/>
      <c r="AV139" s="486"/>
      <c r="AW139" s="486"/>
      <c r="AX139" s="486"/>
      <c r="AY139" s="486"/>
      <c r="AZ139" s="486"/>
      <c r="BA139" s="486"/>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row>
    <row r="140" spans="2:84" s="503" customFormat="1" ht="15.75" thickBot="1" x14ac:dyDescent="0.3">
      <c r="B140" s="507">
        <v>45139</v>
      </c>
      <c r="C140" s="505">
        <v>1444647</v>
      </c>
      <c r="D140" s="506">
        <v>38483</v>
      </c>
      <c r="E140" s="505">
        <v>9291</v>
      </c>
      <c r="F140" s="508">
        <v>399</v>
      </c>
      <c r="G140" s="486"/>
      <c r="H140" s="486"/>
      <c r="I140" s="486"/>
      <c r="J140" s="486"/>
      <c r="K140" s="486"/>
      <c r="L140" s="486"/>
      <c r="M140" s="486"/>
      <c r="N140" s="486"/>
      <c r="O140" s="486"/>
      <c r="P140" s="486"/>
      <c r="Q140" s="486"/>
      <c r="R140" s="486"/>
      <c r="S140" s="486"/>
      <c r="T140" s="486"/>
      <c r="U140" s="486"/>
      <c r="V140" s="486"/>
      <c r="W140" s="486"/>
      <c r="X140" s="486"/>
      <c r="Y140" s="486"/>
      <c r="Z140" s="486"/>
      <c r="AA140" s="486"/>
      <c r="AB140" s="486"/>
      <c r="AC140" s="486"/>
      <c r="AD140" s="486"/>
      <c r="AE140" s="486"/>
      <c r="AF140" s="486"/>
      <c r="AG140" s="486"/>
      <c r="AH140" s="486"/>
      <c r="AI140" s="486"/>
      <c r="AJ140" s="486"/>
      <c r="AK140" s="486"/>
      <c r="AL140" s="486"/>
      <c r="AM140" s="486"/>
      <c r="AN140" s="486"/>
      <c r="AO140" s="486"/>
      <c r="AP140" s="486"/>
      <c r="AQ140" s="486"/>
      <c r="AR140" s="486"/>
      <c r="AS140" s="486"/>
      <c r="AT140" s="486"/>
      <c r="AU140" s="486"/>
      <c r="AV140" s="486"/>
      <c r="AW140" s="486"/>
      <c r="AX140" s="486"/>
      <c r="AY140" s="486"/>
      <c r="AZ140" s="486"/>
      <c r="BA140" s="486"/>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row>
    <row r="141" spans="2:84" s="503" customFormat="1" ht="15.75" thickBot="1" x14ac:dyDescent="0.3">
      <c r="B141" s="507">
        <v>45170</v>
      </c>
      <c r="C141" s="505">
        <v>1431036</v>
      </c>
      <c r="D141" s="506">
        <v>38014</v>
      </c>
      <c r="E141" s="505">
        <v>9165</v>
      </c>
      <c r="F141" s="508">
        <v>399</v>
      </c>
      <c r="G141" s="486"/>
      <c r="H141" s="486"/>
      <c r="I141" s="486"/>
      <c r="J141" s="486"/>
      <c r="K141" s="486"/>
      <c r="L141" s="486"/>
      <c r="M141" s="486"/>
      <c r="N141" s="486"/>
      <c r="O141" s="486"/>
      <c r="P141" s="486"/>
      <c r="Q141" s="486"/>
      <c r="R141" s="486"/>
      <c r="S141" s="486"/>
      <c r="T141" s="486"/>
      <c r="U141" s="486"/>
      <c r="V141" s="486"/>
      <c r="W141" s="486"/>
      <c r="X141" s="486"/>
      <c r="Y141" s="486"/>
      <c r="Z141" s="486"/>
      <c r="AA141" s="486"/>
      <c r="AB141" s="486"/>
      <c r="AC141" s="486"/>
      <c r="AD141" s="486"/>
      <c r="AE141" s="486"/>
      <c r="AF141" s="486"/>
      <c r="AG141" s="486"/>
      <c r="AH141" s="486"/>
      <c r="AI141" s="486"/>
      <c r="AJ141" s="486"/>
      <c r="AK141" s="486"/>
      <c r="AL141" s="486"/>
      <c r="AM141" s="486"/>
      <c r="AN141" s="486"/>
      <c r="AO141" s="486"/>
      <c r="AP141" s="486"/>
      <c r="AQ141" s="486"/>
      <c r="AR141" s="486"/>
      <c r="AS141" s="486"/>
      <c r="AT141" s="486"/>
      <c r="AU141" s="486"/>
      <c r="AV141" s="486"/>
      <c r="AW141" s="486"/>
      <c r="AX141" s="486"/>
      <c r="AY141" s="486"/>
      <c r="AZ141" s="486"/>
      <c r="BA141" s="486"/>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row>
    <row r="142" spans="2:84" s="503" customFormat="1" ht="15.75" thickBot="1" x14ac:dyDescent="0.3">
      <c r="B142" s="507">
        <v>45200</v>
      </c>
      <c r="C142" s="505">
        <v>1419511</v>
      </c>
      <c r="D142" s="506">
        <v>37679</v>
      </c>
      <c r="E142" s="505">
        <v>9101</v>
      </c>
      <c r="F142" s="508">
        <v>399</v>
      </c>
      <c r="G142" s="486"/>
      <c r="H142" s="486"/>
      <c r="I142" s="486"/>
      <c r="J142" s="486"/>
      <c r="K142" s="486"/>
      <c r="L142" s="486"/>
      <c r="M142" s="486"/>
      <c r="N142" s="486"/>
      <c r="O142" s="486"/>
      <c r="P142" s="486"/>
      <c r="Q142" s="486"/>
      <c r="R142" s="486"/>
      <c r="S142" s="486"/>
      <c r="T142" s="486"/>
      <c r="U142" s="486"/>
      <c r="V142" s="486"/>
      <c r="W142" s="486"/>
      <c r="X142" s="486"/>
      <c r="Y142" s="486"/>
      <c r="Z142" s="486"/>
      <c r="AA142" s="486"/>
      <c r="AB142" s="486"/>
      <c r="AC142" s="486"/>
      <c r="AD142" s="486"/>
      <c r="AE142" s="486"/>
      <c r="AF142" s="486"/>
      <c r="AG142" s="486"/>
      <c r="AH142" s="486"/>
      <c r="AI142" s="486"/>
      <c r="AJ142" s="486"/>
      <c r="AK142" s="486"/>
      <c r="AL142" s="486"/>
      <c r="AM142" s="486"/>
      <c r="AN142" s="486"/>
      <c r="AO142" s="486"/>
      <c r="AP142" s="486"/>
      <c r="AQ142" s="486"/>
      <c r="AR142" s="486"/>
      <c r="AS142" s="486"/>
      <c r="AT142" s="486"/>
      <c r="AU142" s="486"/>
      <c r="AV142" s="486"/>
      <c r="AW142" s="486"/>
      <c r="AX142" s="486"/>
      <c r="AY142" s="486"/>
      <c r="AZ142" s="486"/>
      <c r="BA142" s="486"/>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row>
    <row r="143" spans="2:84" s="503" customFormat="1" ht="15.75" thickBot="1" x14ac:dyDescent="0.3">
      <c r="B143" s="507">
        <v>45231</v>
      </c>
      <c r="C143" s="505">
        <v>1403740</v>
      </c>
      <c r="D143" s="506">
        <v>37158</v>
      </c>
      <c r="E143" s="505">
        <v>8991</v>
      </c>
      <c r="F143" s="508">
        <v>399</v>
      </c>
      <c r="G143" s="486"/>
      <c r="H143" s="486"/>
      <c r="I143" s="486"/>
      <c r="J143" s="486"/>
      <c r="K143" s="486"/>
      <c r="L143" s="486"/>
      <c r="M143" s="486"/>
      <c r="N143" s="486"/>
      <c r="O143" s="486"/>
      <c r="P143" s="486"/>
      <c r="Q143" s="486"/>
      <c r="R143" s="486"/>
      <c r="S143" s="486"/>
      <c r="T143" s="486"/>
      <c r="U143" s="486"/>
      <c r="V143" s="486"/>
      <c r="W143" s="486"/>
      <c r="X143" s="486"/>
      <c r="Y143" s="486"/>
      <c r="Z143" s="486"/>
      <c r="AA143" s="486"/>
      <c r="AB143" s="486"/>
      <c r="AC143" s="486"/>
      <c r="AD143" s="486"/>
      <c r="AE143" s="486"/>
      <c r="AF143" s="486"/>
      <c r="AG143" s="486"/>
      <c r="AH143" s="486"/>
      <c r="AI143" s="486"/>
      <c r="AJ143" s="486"/>
      <c r="AK143" s="486"/>
      <c r="AL143" s="486"/>
      <c r="AM143" s="486"/>
      <c r="AN143" s="486"/>
      <c r="AO143" s="486"/>
      <c r="AP143" s="486"/>
      <c r="AQ143" s="486"/>
      <c r="AR143" s="486"/>
      <c r="AS143" s="486"/>
      <c r="AT143" s="486"/>
      <c r="AU143" s="486"/>
      <c r="AV143" s="486"/>
      <c r="AW143" s="486"/>
      <c r="AX143" s="486"/>
      <c r="AY143" s="486"/>
      <c r="AZ143" s="486"/>
      <c r="BA143" s="486"/>
      <c r="BB143" s="504"/>
      <c r="BC143" s="504"/>
      <c r="BD143" s="504"/>
      <c r="BE143" s="504"/>
      <c r="BF143" s="504"/>
      <c r="BG143" s="504"/>
      <c r="BH143" s="504"/>
      <c r="BI143" s="504"/>
      <c r="BJ143" s="504"/>
      <c r="BK143" s="504"/>
      <c r="BL143" s="504"/>
      <c r="BM143" s="504"/>
      <c r="BN143" s="504"/>
      <c r="BO143" s="504"/>
      <c r="BP143" s="504"/>
      <c r="BQ143" s="504"/>
      <c r="BR143" s="504"/>
      <c r="BS143" s="504"/>
      <c r="BT143" s="504"/>
      <c r="BU143" s="504"/>
      <c r="BV143" s="504"/>
      <c r="BW143" s="504"/>
      <c r="BX143" s="504"/>
      <c r="BY143" s="504"/>
      <c r="BZ143" s="504"/>
      <c r="CA143" s="504"/>
      <c r="CB143" s="504"/>
      <c r="CC143" s="504"/>
      <c r="CD143" s="504"/>
      <c r="CE143" s="504"/>
      <c r="CF143" s="504"/>
    </row>
    <row r="144" spans="2:84" s="503" customFormat="1" ht="15.75" thickBot="1" x14ac:dyDescent="0.3">
      <c r="B144" s="507">
        <v>45261</v>
      </c>
      <c r="C144" s="505">
        <v>1388444</v>
      </c>
      <c r="D144" s="506">
        <v>36636</v>
      </c>
      <c r="E144" s="505">
        <v>8962</v>
      </c>
      <c r="F144" s="508">
        <v>399</v>
      </c>
      <c r="G144" s="486"/>
      <c r="H144" s="486"/>
      <c r="I144" s="486"/>
      <c r="J144" s="486"/>
      <c r="K144" s="486"/>
      <c r="L144" s="486"/>
      <c r="M144" s="486"/>
      <c r="N144" s="486"/>
      <c r="O144" s="486"/>
      <c r="P144" s="486"/>
      <c r="Q144" s="486"/>
      <c r="R144" s="486"/>
      <c r="S144" s="486"/>
      <c r="T144" s="486"/>
      <c r="U144" s="486"/>
      <c r="V144" s="486"/>
      <c r="W144" s="486"/>
      <c r="X144" s="486"/>
      <c r="Y144" s="486"/>
      <c r="Z144" s="486"/>
      <c r="AA144" s="486"/>
      <c r="AB144" s="486"/>
      <c r="AC144" s="486"/>
      <c r="AD144" s="486"/>
      <c r="AE144" s="486"/>
      <c r="AF144" s="486"/>
      <c r="AG144" s="486"/>
      <c r="AH144" s="486"/>
      <c r="AI144" s="486"/>
      <c r="AJ144" s="486"/>
      <c r="AK144" s="486"/>
      <c r="AL144" s="486"/>
      <c r="AM144" s="486"/>
      <c r="AN144" s="486"/>
      <c r="AO144" s="486"/>
      <c r="AP144" s="486"/>
      <c r="AQ144" s="486"/>
      <c r="AR144" s="486"/>
      <c r="AS144" s="486"/>
      <c r="AT144" s="486"/>
      <c r="AU144" s="486"/>
      <c r="AV144" s="486"/>
      <c r="AW144" s="486"/>
      <c r="AX144" s="486"/>
      <c r="AY144" s="486"/>
      <c r="AZ144" s="486"/>
      <c r="BA144" s="486"/>
      <c r="BB144" s="504"/>
      <c r="BC144" s="504"/>
      <c r="BD144" s="504"/>
      <c r="BE144" s="504"/>
      <c r="BF144" s="504"/>
      <c r="BG144" s="504"/>
      <c r="BH144" s="504"/>
      <c r="BI144" s="504"/>
      <c r="BJ144" s="504"/>
      <c r="BK144" s="504"/>
      <c r="BL144" s="504"/>
      <c r="BM144" s="504"/>
      <c r="BN144" s="504"/>
      <c r="BO144" s="504"/>
      <c r="BP144" s="504"/>
      <c r="BQ144" s="504"/>
      <c r="BR144" s="504"/>
      <c r="BS144" s="504"/>
      <c r="BT144" s="504"/>
      <c r="BU144" s="504"/>
      <c r="BV144" s="504"/>
      <c r="BW144" s="504"/>
      <c r="BX144" s="504"/>
      <c r="BY144" s="504"/>
      <c r="BZ144" s="504"/>
      <c r="CA144" s="504"/>
      <c r="CB144" s="504"/>
      <c r="CC144" s="504"/>
      <c r="CD144" s="504"/>
      <c r="CE144" s="504"/>
      <c r="CF144" s="504"/>
    </row>
    <row r="145" spans="2:84" s="503" customFormat="1" ht="15.75" thickBot="1" x14ac:dyDescent="0.3">
      <c r="B145" s="507">
        <v>45292</v>
      </c>
      <c r="C145" s="505">
        <v>1365486</v>
      </c>
      <c r="D145" s="506">
        <v>35554</v>
      </c>
      <c r="E145" s="505">
        <v>8841</v>
      </c>
      <c r="F145" s="508">
        <v>399</v>
      </c>
      <c r="G145" s="486"/>
      <c r="H145" s="486"/>
      <c r="I145" s="486"/>
      <c r="J145" s="486"/>
      <c r="K145" s="486"/>
      <c r="L145" s="486"/>
      <c r="M145" s="486"/>
      <c r="N145" s="486"/>
      <c r="O145" s="486"/>
      <c r="P145" s="486"/>
      <c r="Q145" s="486"/>
      <c r="R145" s="486"/>
      <c r="S145" s="486"/>
      <c r="T145" s="486"/>
      <c r="U145" s="486"/>
      <c r="V145" s="486"/>
      <c r="W145" s="486"/>
      <c r="X145" s="486"/>
      <c r="Y145" s="486"/>
      <c r="Z145" s="486"/>
      <c r="AA145" s="486"/>
      <c r="AB145" s="486"/>
      <c r="AC145" s="486"/>
      <c r="AD145" s="486"/>
      <c r="AE145" s="486"/>
      <c r="AF145" s="486"/>
      <c r="AG145" s="486"/>
      <c r="AH145" s="486"/>
      <c r="AI145" s="486"/>
      <c r="AJ145" s="486"/>
      <c r="AK145" s="486"/>
      <c r="AL145" s="486"/>
      <c r="AM145" s="486"/>
      <c r="AN145" s="486"/>
      <c r="AO145" s="486"/>
      <c r="AP145" s="486"/>
      <c r="AQ145" s="486"/>
      <c r="AR145" s="486"/>
      <c r="AS145" s="486"/>
      <c r="AT145" s="486"/>
      <c r="AU145" s="486"/>
      <c r="AV145" s="486"/>
      <c r="AW145" s="486"/>
      <c r="AX145" s="486"/>
      <c r="AY145" s="486"/>
      <c r="AZ145" s="486"/>
      <c r="BA145" s="486"/>
      <c r="BB145" s="504"/>
      <c r="BC145" s="504"/>
      <c r="BD145" s="504"/>
      <c r="BE145" s="504"/>
      <c r="BF145" s="504"/>
      <c r="BG145" s="504"/>
      <c r="BH145" s="504"/>
      <c r="BI145" s="504"/>
      <c r="BJ145" s="504"/>
      <c r="BK145" s="504"/>
      <c r="BL145" s="504"/>
      <c r="BM145" s="504"/>
      <c r="BN145" s="504"/>
      <c r="BO145" s="504"/>
      <c r="BP145" s="504"/>
      <c r="BQ145" s="504"/>
      <c r="BR145" s="504"/>
      <c r="BS145" s="504"/>
      <c r="BT145" s="504"/>
      <c r="BU145" s="504"/>
      <c r="BV145" s="504"/>
      <c r="BW145" s="504"/>
      <c r="BX145" s="504"/>
      <c r="BY145" s="504"/>
      <c r="BZ145" s="504"/>
      <c r="CA145" s="504"/>
      <c r="CB145" s="504"/>
      <c r="CC145" s="504"/>
      <c r="CD145" s="504"/>
      <c r="CE145" s="504"/>
      <c r="CF145" s="504"/>
    </row>
    <row r="146" spans="2:84" s="503" customFormat="1" ht="15.75" thickBot="1" x14ac:dyDescent="0.3">
      <c r="B146" s="507">
        <v>45323</v>
      </c>
      <c r="C146" s="505">
        <v>1348637</v>
      </c>
      <c r="D146" s="506">
        <v>35094</v>
      </c>
      <c r="E146" s="505">
        <v>8877</v>
      </c>
      <c r="F146" s="508">
        <v>399</v>
      </c>
      <c r="G146" s="486"/>
      <c r="H146" s="486"/>
      <c r="I146" s="486"/>
      <c r="J146" s="486"/>
      <c r="K146" s="486"/>
      <c r="L146" s="486"/>
      <c r="M146" s="486"/>
      <c r="N146" s="486"/>
      <c r="O146" s="486"/>
      <c r="P146" s="486"/>
      <c r="Q146" s="486"/>
      <c r="R146" s="486"/>
      <c r="S146" s="486"/>
      <c r="T146" s="486"/>
      <c r="U146" s="486"/>
      <c r="V146" s="486"/>
      <c r="W146" s="486"/>
      <c r="X146" s="486"/>
      <c r="Y146" s="486"/>
      <c r="Z146" s="486"/>
      <c r="AA146" s="486"/>
      <c r="AB146" s="486"/>
      <c r="AC146" s="486"/>
      <c r="AD146" s="486"/>
      <c r="AE146" s="486"/>
      <c r="AF146" s="486"/>
      <c r="AG146" s="486"/>
      <c r="AH146" s="486"/>
      <c r="AI146" s="486"/>
      <c r="AJ146" s="486"/>
      <c r="AK146" s="486"/>
      <c r="AL146" s="486"/>
      <c r="AM146" s="486"/>
      <c r="AN146" s="486"/>
      <c r="AO146" s="486"/>
      <c r="AP146" s="486"/>
      <c r="AQ146" s="486"/>
      <c r="AR146" s="486"/>
      <c r="AS146" s="486"/>
      <c r="AT146" s="486"/>
      <c r="AU146" s="486"/>
      <c r="AV146" s="486"/>
      <c r="AW146" s="486"/>
      <c r="AX146" s="486"/>
      <c r="AY146" s="486"/>
      <c r="AZ146" s="486"/>
      <c r="BA146" s="486"/>
      <c r="BB146" s="504"/>
      <c r="BC146" s="504"/>
      <c r="BD146" s="504"/>
      <c r="BE146" s="504"/>
      <c r="BF146" s="504"/>
      <c r="BG146" s="504"/>
      <c r="BH146" s="504"/>
      <c r="BI146" s="504"/>
      <c r="BJ146" s="504"/>
      <c r="BK146" s="504"/>
      <c r="BL146" s="504"/>
      <c r="BM146" s="504"/>
      <c r="BN146" s="504"/>
      <c r="BO146" s="504"/>
      <c r="BP146" s="504"/>
      <c r="BQ146" s="504"/>
      <c r="BR146" s="504"/>
      <c r="BS146" s="504"/>
      <c r="BT146" s="504"/>
      <c r="BU146" s="504"/>
      <c r="BV146" s="504"/>
      <c r="BW146" s="504"/>
      <c r="BX146" s="504"/>
      <c r="BY146" s="504"/>
      <c r="BZ146" s="504"/>
      <c r="CA146" s="504"/>
      <c r="CB146" s="504"/>
      <c r="CC146" s="504"/>
      <c r="CD146" s="504"/>
      <c r="CE146" s="504"/>
      <c r="CF146" s="504"/>
    </row>
    <row r="147" spans="2:84" s="503" customFormat="1" ht="15.75" thickBot="1" x14ac:dyDescent="0.3">
      <c r="B147" s="507">
        <v>45352</v>
      </c>
      <c r="C147" s="505">
        <v>1330681</v>
      </c>
      <c r="D147" s="506">
        <v>34617</v>
      </c>
      <c r="E147" s="505">
        <v>8829</v>
      </c>
      <c r="F147" s="508">
        <v>399</v>
      </c>
      <c r="G147" s="486"/>
      <c r="H147" s="486"/>
      <c r="I147" s="486"/>
      <c r="J147" s="486"/>
      <c r="K147" s="486"/>
      <c r="L147" s="486"/>
      <c r="M147" s="486"/>
      <c r="N147" s="486"/>
      <c r="O147" s="486"/>
      <c r="P147" s="486"/>
      <c r="Q147" s="486"/>
      <c r="R147" s="486"/>
      <c r="S147" s="486"/>
      <c r="T147" s="486"/>
      <c r="U147" s="486"/>
      <c r="V147" s="486"/>
      <c r="W147" s="486"/>
      <c r="X147" s="486"/>
      <c r="Y147" s="486"/>
      <c r="Z147" s="486"/>
      <c r="AA147" s="486"/>
      <c r="AB147" s="486"/>
      <c r="AC147" s="486"/>
      <c r="AD147" s="486"/>
      <c r="AE147" s="486"/>
      <c r="AF147" s="486"/>
      <c r="AG147" s="486"/>
      <c r="AH147" s="486"/>
      <c r="AI147" s="486"/>
      <c r="AJ147" s="486"/>
      <c r="AK147" s="486"/>
      <c r="AL147" s="486"/>
      <c r="AM147" s="486"/>
      <c r="AN147" s="486"/>
      <c r="AO147" s="486"/>
      <c r="AP147" s="486"/>
      <c r="AQ147" s="486"/>
      <c r="AR147" s="486"/>
      <c r="AS147" s="486"/>
      <c r="AT147" s="486"/>
      <c r="AU147" s="486"/>
      <c r="AV147" s="486"/>
      <c r="AW147" s="486"/>
      <c r="AX147" s="486"/>
      <c r="AY147" s="486"/>
      <c r="AZ147" s="486"/>
      <c r="BA147" s="486"/>
      <c r="BB147" s="504"/>
      <c r="BC147" s="504"/>
      <c r="BD147" s="504"/>
      <c r="BE147" s="504"/>
      <c r="BF147" s="504"/>
      <c r="BG147" s="504"/>
      <c r="BH147" s="504"/>
      <c r="BI147" s="504"/>
      <c r="BJ147" s="504"/>
      <c r="BK147" s="504"/>
      <c r="BL147" s="504"/>
      <c r="BM147" s="504"/>
      <c r="BN147" s="504"/>
      <c r="BO147" s="504"/>
      <c r="BP147" s="504"/>
      <c r="BQ147" s="504"/>
      <c r="BR147" s="504"/>
      <c r="BS147" s="504"/>
      <c r="BT147" s="504"/>
      <c r="BU147" s="504"/>
      <c r="BV147" s="504"/>
      <c r="BW147" s="504"/>
      <c r="BX147" s="504"/>
      <c r="BY147" s="504"/>
      <c r="BZ147" s="504"/>
      <c r="CA147" s="504"/>
      <c r="CB147" s="504"/>
      <c r="CC147" s="504"/>
      <c r="CD147" s="504"/>
      <c r="CE147" s="504"/>
      <c r="CF147" s="504"/>
    </row>
    <row r="148" spans="2:84" s="503" customFormat="1" ht="15.75" thickBot="1" x14ac:dyDescent="0.3">
      <c r="B148" s="507">
        <v>45383</v>
      </c>
      <c r="C148" s="505">
        <v>1312735</v>
      </c>
      <c r="D148" s="506">
        <v>33990</v>
      </c>
      <c r="E148" s="505">
        <v>8776</v>
      </c>
      <c r="F148" s="508">
        <v>399</v>
      </c>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c r="AK148" s="486"/>
      <c r="AL148" s="486"/>
      <c r="AM148" s="486"/>
      <c r="AN148" s="486"/>
      <c r="AO148" s="486"/>
      <c r="AP148" s="486"/>
      <c r="AQ148" s="486"/>
      <c r="AR148" s="486"/>
      <c r="AS148" s="486"/>
      <c r="AT148" s="486"/>
      <c r="AU148" s="486"/>
      <c r="AV148" s="486"/>
      <c r="AW148" s="486"/>
      <c r="AX148" s="486"/>
      <c r="AY148" s="486"/>
      <c r="AZ148" s="486"/>
      <c r="BA148" s="486"/>
      <c r="BB148" s="504"/>
      <c r="BC148" s="504"/>
      <c r="BD148" s="504"/>
      <c r="BE148" s="504"/>
      <c r="BF148" s="504"/>
      <c r="BG148" s="504"/>
      <c r="BH148" s="504"/>
      <c r="BI148" s="504"/>
      <c r="BJ148" s="504"/>
      <c r="BK148" s="504"/>
      <c r="BL148" s="504"/>
      <c r="BM148" s="504"/>
      <c r="BN148" s="504"/>
      <c r="BO148" s="504"/>
      <c r="BP148" s="504"/>
      <c r="BQ148" s="504"/>
      <c r="BR148" s="504"/>
      <c r="BS148" s="504"/>
      <c r="BT148" s="504"/>
      <c r="BU148" s="504"/>
      <c r="BV148" s="504"/>
      <c r="BW148" s="504"/>
      <c r="BX148" s="504"/>
      <c r="BY148" s="504"/>
      <c r="BZ148" s="504"/>
      <c r="CA148" s="504"/>
      <c r="CB148" s="504"/>
      <c r="CC148" s="504"/>
      <c r="CD148" s="504"/>
      <c r="CE148" s="504"/>
      <c r="CF148" s="504"/>
    </row>
    <row r="149" spans="2:84" s="503" customFormat="1" ht="15.75" thickBot="1" x14ac:dyDescent="0.3">
      <c r="B149" s="507">
        <v>45413</v>
      </c>
      <c r="C149" s="505">
        <v>1295543</v>
      </c>
      <c r="D149" s="506">
        <v>33445</v>
      </c>
      <c r="E149" s="505">
        <v>8744</v>
      </c>
      <c r="F149" s="508">
        <v>401</v>
      </c>
      <c r="G149" s="486"/>
      <c r="H149" s="486"/>
      <c r="I149" s="486"/>
      <c r="J149" s="486"/>
      <c r="K149" s="486"/>
      <c r="L149" s="486"/>
      <c r="M149" s="486"/>
      <c r="N149" s="486"/>
      <c r="O149" s="486"/>
      <c r="P149" s="486"/>
      <c r="Q149" s="486"/>
      <c r="R149" s="486"/>
      <c r="S149" s="486"/>
      <c r="T149" s="486"/>
      <c r="U149" s="486"/>
      <c r="V149" s="486"/>
      <c r="W149" s="486"/>
      <c r="X149" s="486"/>
      <c r="Y149" s="486"/>
      <c r="Z149" s="486"/>
      <c r="AA149" s="486"/>
      <c r="AB149" s="486"/>
      <c r="AC149" s="486"/>
      <c r="AD149" s="486"/>
      <c r="AE149" s="486"/>
      <c r="AF149" s="486"/>
      <c r="AG149" s="486"/>
      <c r="AH149" s="486"/>
      <c r="AI149" s="486"/>
      <c r="AJ149" s="486"/>
      <c r="AK149" s="486"/>
      <c r="AL149" s="486"/>
      <c r="AM149" s="486"/>
      <c r="AN149" s="486"/>
      <c r="AO149" s="486"/>
      <c r="AP149" s="486"/>
      <c r="AQ149" s="486"/>
      <c r="AR149" s="486"/>
      <c r="AS149" s="486"/>
      <c r="AT149" s="486"/>
      <c r="AU149" s="486"/>
      <c r="AV149" s="486"/>
      <c r="AW149" s="486"/>
      <c r="AX149" s="486"/>
      <c r="AY149" s="486"/>
      <c r="AZ149" s="486"/>
      <c r="BA149" s="486"/>
      <c r="BB149" s="504"/>
      <c r="BC149" s="504"/>
      <c r="BD149" s="504"/>
      <c r="BE149" s="504"/>
      <c r="BF149" s="504"/>
      <c r="BG149" s="504"/>
      <c r="BH149" s="504"/>
      <c r="BI149" s="504"/>
      <c r="BJ149" s="504"/>
      <c r="BK149" s="504"/>
      <c r="BL149" s="504"/>
      <c r="BM149" s="504"/>
      <c r="BN149" s="504"/>
      <c r="BO149" s="504"/>
      <c r="BP149" s="504"/>
      <c r="BQ149" s="504"/>
      <c r="BR149" s="504"/>
      <c r="BS149" s="504"/>
      <c r="BT149" s="504"/>
      <c r="BU149" s="504"/>
      <c r="BV149" s="504"/>
      <c r="BW149" s="504"/>
      <c r="BX149" s="504"/>
      <c r="BY149" s="504"/>
      <c r="BZ149" s="504"/>
      <c r="CA149" s="504"/>
      <c r="CB149" s="504"/>
      <c r="CC149" s="504"/>
      <c r="CD149" s="504"/>
      <c r="CE149" s="504"/>
      <c r="CF149" s="504"/>
    </row>
    <row r="150" spans="2:84" s="503" customFormat="1" ht="15.75" thickBot="1" x14ac:dyDescent="0.3">
      <c r="B150" s="507">
        <v>45444</v>
      </c>
      <c r="C150" s="505">
        <v>1276980</v>
      </c>
      <c r="D150" s="506">
        <v>32896</v>
      </c>
      <c r="E150" s="505">
        <v>8684</v>
      </c>
      <c r="F150" s="508">
        <v>395</v>
      </c>
      <c r="G150" s="486"/>
      <c r="H150" s="486"/>
      <c r="I150" s="486"/>
      <c r="J150" s="486"/>
      <c r="K150" s="486"/>
      <c r="L150" s="486"/>
      <c r="M150" s="486"/>
      <c r="N150" s="486"/>
      <c r="O150" s="486"/>
      <c r="P150" s="486"/>
      <c r="Q150" s="486"/>
      <c r="R150" s="486"/>
      <c r="S150" s="486"/>
      <c r="T150" s="486"/>
      <c r="U150" s="486"/>
      <c r="V150" s="486"/>
      <c r="W150" s="486"/>
      <c r="X150" s="486"/>
      <c r="Y150" s="486"/>
      <c r="Z150" s="486"/>
      <c r="AA150" s="486"/>
      <c r="AB150" s="486"/>
      <c r="AC150" s="486"/>
      <c r="AD150" s="486"/>
      <c r="AE150" s="486"/>
      <c r="AF150" s="486"/>
      <c r="AG150" s="486"/>
      <c r="AH150" s="486"/>
      <c r="AI150" s="486"/>
      <c r="AJ150" s="486"/>
      <c r="AK150" s="486"/>
      <c r="AL150" s="486"/>
      <c r="AM150" s="486"/>
      <c r="AN150" s="486"/>
      <c r="AO150" s="486"/>
      <c r="AP150" s="486"/>
      <c r="AQ150" s="486"/>
      <c r="AR150" s="486"/>
      <c r="AS150" s="486"/>
      <c r="AT150" s="486"/>
      <c r="AU150" s="486"/>
      <c r="AV150" s="486"/>
      <c r="AW150" s="486"/>
      <c r="AX150" s="486"/>
      <c r="AY150" s="486"/>
      <c r="AZ150" s="486"/>
      <c r="BA150" s="486"/>
      <c r="BB150" s="504"/>
      <c r="BC150" s="504"/>
      <c r="BD150" s="504"/>
      <c r="BE150" s="504"/>
      <c r="BF150" s="504"/>
      <c r="BG150" s="504"/>
      <c r="BH150" s="504"/>
      <c r="BI150" s="504"/>
      <c r="BJ150" s="504"/>
      <c r="BK150" s="504"/>
      <c r="BL150" s="504"/>
      <c r="BM150" s="504"/>
      <c r="BN150" s="504"/>
      <c r="BO150" s="504"/>
      <c r="BP150" s="504"/>
      <c r="BQ150" s="504"/>
      <c r="BR150" s="504"/>
      <c r="BS150" s="504"/>
      <c r="BT150" s="504"/>
      <c r="BU150" s="504"/>
      <c r="BV150" s="504"/>
      <c r="BW150" s="504"/>
      <c r="BX150" s="504"/>
      <c r="BY150" s="504"/>
      <c r="BZ150" s="504"/>
      <c r="CA150" s="504"/>
      <c r="CB150" s="504"/>
      <c r="CC150" s="504"/>
      <c r="CD150" s="504"/>
      <c r="CE150" s="504"/>
      <c r="CF150" s="504"/>
    </row>
    <row r="151" spans="2:84" s="503" customFormat="1" ht="15.75" thickBot="1" x14ac:dyDescent="0.3">
      <c r="B151" s="507">
        <v>45474</v>
      </c>
      <c r="C151" s="505">
        <v>1256417</v>
      </c>
      <c r="D151" s="506">
        <v>32348</v>
      </c>
      <c r="E151" s="505">
        <v>8613</v>
      </c>
      <c r="F151" s="508">
        <v>395</v>
      </c>
      <c r="G151" s="486"/>
      <c r="H151" s="486"/>
      <c r="I151" s="486"/>
      <c r="J151" s="486"/>
      <c r="K151" s="486"/>
      <c r="L151" s="486"/>
      <c r="M151" s="486"/>
      <c r="N151" s="486"/>
      <c r="O151" s="486"/>
      <c r="P151" s="486"/>
      <c r="Q151" s="486"/>
      <c r="R151" s="486"/>
      <c r="S151" s="486"/>
      <c r="T151" s="486"/>
      <c r="U151" s="486"/>
      <c r="V151" s="486"/>
      <c r="W151" s="486"/>
      <c r="X151" s="486"/>
      <c r="Y151" s="486"/>
      <c r="Z151" s="486"/>
      <c r="AA151" s="486"/>
      <c r="AB151" s="486"/>
      <c r="AC151" s="486"/>
      <c r="AD151" s="486"/>
      <c r="AE151" s="486"/>
      <c r="AF151" s="486"/>
      <c r="AG151" s="486"/>
      <c r="AH151" s="486"/>
      <c r="AI151" s="486"/>
      <c r="AJ151" s="486"/>
      <c r="AK151" s="486"/>
      <c r="AL151" s="486"/>
      <c r="AM151" s="486"/>
      <c r="AN151" s="486"/>
      <c r="AO151" s="486"/>
      <c r="AP151" s="486"/>
      <c r="AQ151" s="486"/>
      <c r="AR151" s="486"/>
      <c r="AS151" s="486"/>
      <c r="AT151" s="486"/>
      <c r="AU151" s="486"/>
      <c r="AV151" s="486"/>
      <c r="AW151" s="486"/>
      <c r="AX151" s="486"/>
      <c r="AY151" s="486"/>
      <c r="AZ151" s="486"/>
      <c r="BA151" s="486"/>
      <c r="BB151" s="504"/>
      <c r="BC151" s="504"/>
      <c r="BD151" s="504"/>
      <c r="BE151" s="504"/>
      <c r="BF151" s="504"/>
      <c r="BG151" s="504"/>
      <c r="BH151" s="504"/>
      <c r="BI151" s="504"/>
      <c r="BJ151" s="504"/>
      <c r="BK151" s="504"/>
      <c r="BL151" s="504"/>
      <c r="BM151" s="504"/>
      <c r="BN151" s="504"/>
      <c r="BO151" s="504"/>
      <c r="BP151" s="504"/>
      <c r="BQ151" s="504"/>
      <c r="BR151" s="504"/>
      <c r="BS151" s="504"/>
      <c r="BT151" s="504"/>
      <c r="BU151" s="504"/>
      <c r="BV151" s="504"/>
      <c r="BW151" s="504"/>
      <c r="BX151" s="504"/>
      <c r="BY151" s="504"/>
      <c r="BZ151" s="504"/>
      <c r="CA151" s="504"/>
      <c r="CB151" s="504"/>
      <c r="CC151" s="504"/>
      <c r="CD151" s="504"/>
      <c r="CE151" s="504"/>
      <c r="CF151" s="504"/>
    </row>
    <row r="152" spans="2:84" s="503" customFormat="1" ht="15.75" thickBot="1" x14ac:dyDescent="0.3">
      <c r="B152" s="507">
        <v>45505</v>
      </c>
      <c r="C152" s="505">
        <v>1234587</v>
      </c>
      <c r="D152" s="506">
        <v>32929</v>
      </c>
      <c r="E152" s="505">
        <v>8529</v>
      </c>
      <c r="F152" s="508">
        <v>395</v>
      </c>
      <c r="G152" s="486"/>
      <c r="H152" s="486"/>
      <c r="I152" s="486"/>
      <c r="J152" s="486"/>
      <c r="K152" s="486"/>
      <c r="L152" s="486"/>
      <c r="M152" s="486"/>
      <c r="N152" s="486"/>
      <c r="O152" s="486"/>
      <c r="P152" s="486"/>
      <c r="Q152" s="486"/>
      <c r="R152" s="486"/>
      <c r="S152" s="486"/>
      <c r="T152" s="486"/>
      <c r="U152" s="486"/>
      <c r="V152" s="486"/>
      <c r="W152" s="486"/>
      <c r="X152" s="486"/>
      <c r="Y152" s="486"/>
      <c r="Z152" s="486"/>
      <c r="AA152" s="486"/>
      <c r="AB152" s="486"/>
      <c r="AC152" s="486"/>
      <c r="AD152" s="486"/>
      <c r="AE152" s="486"/>
      <c r="AF152" s="486"/>
      <c r="AG152" s="486"/>
      <c r="AH152" s="486"/>
      <c r="AI152" s="486"/>
      <c r="AJ152" s="486"/>
      <c r="AK152" s="486"/>
      <c r="AL152" s="486"/>
      <c r="AM152" s="486"/>
      <c r="AN152" s="486"/>
      <c r="AO152" s="486"/>
      <c r="AP152" s="486"/>
      <c r="AQ152" s="486"/>
      <c r="AR152" s="486"/>
      <c r="AS152" s="486"/>
      <c r="AT152" s="486"/>
      <c r="AU152" s="486"/>
      <c r="AV152" s="486"/>
      <c r="AW152" s="486"/>
      <c r="AX152" s="486"/>
      <c r="AY152" s="486"/>
      <c r="AZ152" s="486"/>
      <c r="BA152" s="486"/>
      <c r="BB152" s="504"/>
      <c r="BC152" s="504"/>
      <c r="BD152" s="504"/>
      <c r="BE152" s="504"/>
      <c r="BF152" s="504"/>
      <c r="BG152" s="504"/>
      <c r="BH152" s="504"/>
      <c r="BI152" s="504"/>
      <c r="BJ152" s="504"/>
      <c r="BK152" s="504"/>
      <c r="BL152" s="504"/>
      <c r="BM152" s="504"/>
      <c r="BN152" s="504"/>
      <c r="BO152" s="504"/>
      <c r="BP152" s="504"/>
      <c r="BQ152" s="504"/>
      <c r="BR152" s="504"/>
      <c r="BS152" s="504"/>
      <c r="BT152" s="504"/>
      <c r="BU152" s="504"/>
      <c r="BV152" s="504"/>
      <c r="BW152" s="504"/>
      <c r="BX152" s="504"/>
      <c r="BY152" s="504"/>
      <c r="BZ152" s="504"/>
      <c r="CA152" s="504"/>
      <c r="CB152" s="504"/>
      <c r="CC152" s="504"/>
      <c r="CD152" s="504"/>
      <c r="CE152" s="504"/>
      <c r="CF152" s="504"/>
    </row>
    <row r="153" spans="2:84" s="503" customFormat="1" ht="15.75" thickBot="1" x14ac:dyDescent="0.3">
      <c r="B153" s="507">
        <v>45536</v>
      </c>
      <c r="C153" s="505">
        <v>1222712</v>
      </c>
      <c r="D153" s="506">
        <v>31252</v>
      </c>
      <c r="E153" s="505">
        <v>8464</v>
      </c>
      <c r="F153" s="508">
        <v>395</v>
      </c>
      <c r="G153" s="486"/>
      <c r="H153" s="486"/>
      <c r="I153" s="486"/>
      <c r="J153" s="486"/>
      <c r="K153" s="486"/>
      <c r="L153" s="486"/>
      <c r="M153" s="486"/>
      <c r="N153" s="486"/>
      <c r="O153" s="486"/>
      <c r="P153" s="486"/>
      <c r="Q153" s="486"/>
      <c r="R153" s="486"/>
      <c r="S153" s="486"/>
      <c r="T153" s="486"/>
      <c r="U153" s="486"/>
      <c r="V153" s="486"/>
      <c r="W153" s="486"/>
      <c r="X153" s="486"/>
      <c r="Y153" s="486"/>
      <c r="Z153" s="486"/>
      <c r="AA153" s="486"/>
      <c r="AB153" s="486"/>
      <c r="AC153" s="486"/>
      <c r="AD153" s="486"/>
      <c r="AE153" s="486"/>
      <c r="AF153" s="486"/>
      <c r="AG153" s="486"/>
      <c r="AH153" s="486"/>
      <c r="AI153" s="486"/>
      <c r="AJ153" s="486"/>
      <c r="AK153" s="486"/>
      <c r="AL153" s="486"/>
      <c r="AM153" s="486"/>
      <c r="AN153" s="486"/>
      <c r="AO153" s="486"/>
      <c r="AP153" s="486"/>
      <c r="AQ153" s="486"/>
      <c r="AR153" s="486"/>
      <c r="AS153" s="486"/>
      <c r="AT153" s="486"/>
      <c r="AU153" s="486"/>
      <c r="AV153" s="486"/>
      <c r="AW153" s="486"/>
      <c r="AX153" s="486"/>
      <c r="AY153" s="486"/>
      <c r="AZ153" s="486"/>
      <c r="BA153" s="486"/>
      <c r="BB153" s="504"/>
      <c r="BC153" s="504"/>
      <c r="BD153" s="504"/>
      <c r="BE153" s="504"/>
      <c r="BF153" s="504"/>
      <c r="BG153" s="504"/>
      <c r="BH153" s="504"/>
      <c r="BI153" s="504"/>
      <c r="BJ153" s="504"/>
      <c r="BK153" s="504"/>
      <c r="BL153" s="504"/>
      <c r="BM153" s="504"/>
      <c r="BN153" s="504"/>
      <c r="BO153" s="504"/>
      <c r="BP153" s="504"/>
      <c r="BQ153" s="504"/>
      <c r="BR153" s="504"/>
      <c r="BS153" s="504"/>
      <c r="BT153" s="504"/>
      <c r="BU153" s="504"/>
      <c r="BV153" s="504"/>
      <c r="BW153" s="504"/>
      <c r="BX153" s="504"/>
      <c r="BY153" s="504"/>
      <c r="BZ153" s="504"/>
      <c r="CA153" s="504"/>
      <c r="CB153" s="504"/>
      <c r="CC153" s="504"/>
      <c r="CD153" s="504"/>
      <c r="CE153" s="504"/>
      <c r="CF153" s="504"/>
    </row>
    <row r="154" spans="2:84" ht="15.75" thickBot="1" x14ac:dyDescent="0.3">
      <c r="B154" s="507">
        <v>45566</v>
      </c>
      <c r="C154" s="505">
        <v>1211902</v>
      </c>
      <c r="D154" s="506">
        <v>30729</v>
      </c>
      <c r="E154" s="505">
        <v>8421</v>
      </c>
      <c r="F154" s="508">
        <v>395</v>
      </c>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2: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2: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2: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2: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55"/>
  <sheetViews>
    <sheetView showGridLines="0" zoomScale="85" zoomScaleNormal="85" workbookViewId="0">
      <pane ySplit="11" topLeftCell="A151" activePane="bottomLeft" state="frozen"/>
      <selection pane="bottomLeft" activeCell="J173" sqref="J173"/>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Noviembre de 2024</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Octubre 2024</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596" t="s">
        <v>7</v>
      </c>
      <c r="B10" s="594" t="s">
        <v>8</v>
      </c>
      <c r="C10" s="595"/>
      <c r="D10" s="594" t="s">
        <v>9</v>
      </c>
      <c r="E10" s="595"/>
      <c r="F10" s="594" t="s">
        <v>10</v>
      </c>
      <c r="G10" s="595"/>
      <c r="H10" s="594" t="s">
        <v>11</v>
      </c>
      <c r="I10" s="595"/>
      <c r="J10" s="594" t="s">
        <v>12</v>
      </c>
      <c r="K10" s="595"/>
      <c r="L10" s="594" t="s">
        <v>13</v>
      </c>
      <c r="M10" s="595"/>
      <c r="N10" s="594" t="s">
        <v>14</v>
      </c>
      <c r="O10" s="595"/>
      <c r="P10" s="594" t="s">
        <v>15</v>
      </c>
      <c r="Q10" s="595"/>
      <c r="R10" s="594" t="s">
        <v>16</v>
      </c>
      <c r="S10" s="595"/>
      <c r="T10" s="594" t="s">
        <v>17</v>
      </c>
      <c r="U10" s="595"/>
      <c r="V10" s="594" t="s">
        <v>18</v>
      </c>
      <c r="W10" s="595"/>
      <c r="X10" s="594" t="s">
        <v>19</v>
      </c>
      <c r="Y10" s="595"/>
      <c r="Z10" s="594" t="s">
        <v>20</v>
      </c>
      <c r="AA10" s="595"/>
      <c r="AB10" s="594" t="s">
        <v>21</v>
      </c>
      <c r="AC10" s="595"/>
      <c r="AD10" s="594" t="s">
        <v>22</v>
      </c>
      <c r="AE10" s="595"/>
      <c r="AF10" s="594" t="s">
        <v>23</v>
      </c>
      <c r="AG10" s="595"/>
      <c r="AH10" s="594" t="s">
        <v>24</v>
      </c>
      <c r="AI10" s="595"/>
      <c r="AJ10" s="594" t="s">
        <v>25</v>
      </c>
      <c r="AK10" s="595"/>
      <c r="AL10" s="594" t="s">
        <v>26</v>
      </c>
      <c r="AM10" s="595"/>
      <c r="AN10" s="594" t="s">
        <v>27</v>
      </c>
      <c r="AO10" s="595"/>
      <c r="AP10" s="594" t="s">
        <v>28</v>
      </c>
      <c r="AQ10" s="595"/>
      <c r="AR10" s="594" t="s">
        <v>29</v>
      </c>
      <c r="AS10" s="595"/>
      <c r="AT10" s="594" t="s">
        <v>30</v>
      </c>
      <c r="AU10" s="595"/>
      <c r="AV10" s="586" t="s">
        <v>31</v>
      </c>
      <c r="AW10" s="587"/>
      <c r="AX10" s="588" t="s">
        <v>85</v>
      </c>
      <c r="AY10" s="590" t="s">
        <v>96</v>
      </c>
      <c r="AZ10" s="592" t="s">
        <v>97</v>
      </c>
      <c r="BA10" s="3"/>
    </row>
    <row r="11" spans="1:53" ht="24.75" customHeight="1" thickBot="1" x14ac:dyDescent="0.3">
      <c r="A11" s="597"/>
      <c r="B11" s="536" t="s">
        <v>94</v>
      </c>
      <c r="C11" s="536" t="s">
        <v>95</v>
      </c>
      <c r="D11" s="536" t="s">
        <v>94</v>
      </c>
      <c r="E11" s="536" t="s">
        <v>95</v>
      </c>
      <c r="F11" s="536" t="s">
        <v>94</v>
      </c>
      <c r="G11" s="536" t="s">
        <v>95</v>
      </c>
      <c r="H11" s="536" t="s">
        <v>94</v>
      </c>
      <c r="I11" s="536" t="s">
        <v>95</v>
      </c>
      <c r="J11" s="536" t="s">
        <v>94</v>
      </c>
      <c r="K11" s="536" t="s">
        <v>95</v>
      </c>
      <c r="L11" s="536" t="s">
        <v>94</v>
      </c>
      <c r="M11" s="536" t="s">
        <v>95</v>
      </c>
      <c r="N11" s="536" t="s">
        <v>94</v>
      </c>
      <c r="O11" s="536" t="s">
        <v>95</v>
      </c>
      <c r="P11" s="536" t="s">
        <v>94</v>
      </c>
      <c r="Q11" s="536" t="s">
        <v>95</v>
      </c>
      <c r="R11" s="536" t="s">
        <v>94</v>
      </c>
      <c r="S11" s="536" t="s">
        <v>95</v>
      </c>
      <c r="T11" s="536" t="s">
        <v>94</v>
      </c>
      <c r="U11" s="536" t="s">
        <v>95</v>
      </c>
      <c r="V11" s="536" t="s">
        <v>94</v>
      </c>
      <c r="W11" s="536" t="s">
        <v>95</v>
      </c>
      <c r="X11" s="536" t="s">
        <v>94</v>
      </c>
      <c r="Y11" s="536" t="s">
        <v>95</v>
      </c>
      <c r="Z11" s="536" t="s">
        <v>94</v>
      </c>
      <c r="AA11" s="536" t="s">
        <v>95</v>
      </c>
      <c r="AB11" s="536" t="s">
        <v>94</v>
      </c>
      <c r="AC11" s="536" t="s">
        <v>95</v>
      </c>
      <c r="AD11" s="536" t="s">
        <v>94</v>
      </c>
      <c r="AE11" s="536" t="s">
        <v>95</v>
      </c>
      <c r="AF11" s="536" t="s">
        <v>94</v>
      </c>
      <c r="AG11" s="536" t="s">
        <v>95</v>
      </c>
      <c r="AH11" s="536" t="s">
        <v>94</v>
      </c>
      <c r="AI11" s="536" t="s">
        <v>95</v>
      </c>
      <c r="AJ11" s="536" t="s">
        <v>94</v>
      </c>
      <c r="AK11" s="536" t="s">
        <v>95</v>
      </c>
      <c r="AL11" s="536" t="s">
        <v>94</v>
      </c>
      <c r="AM11" s="536" t="s">
        <v>95</v>
      </c>
      <c r="AN11" s="536" t="s">
        <v>94</v>
      </c>
      <c r="AO11" s="536" t="s">
        <v>95</v>
      </c>
      <c r="AP11" s="536" t="s">
        <v>94</v>
      </c>
      <c r="AQ11" s="536" t="s">
        <v>95</v>
      </c>
      <c r="AR11" s="536" t="s">
        <v>94</v>
      </c>
      <c r="AS11" s="536" t="s">
        <v>95</v>
      </c>
      <c r="AT11" s="536" t="s">
        <v>94</v>
      </c>
      <c r="AU11" s="536" t="s">
        <v>95</v>
      </c>
      <c r="AV11" s="536" t="s">
        <v>94</v>
      </c>
      <c r="AW11" s="536" t="s">
        <v>95</v>
      </c>
      <c r="AX11" s="589"/>
      <c r="AY11" s="591"/>
      <c r="AZ11" s="593"/>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43" si="31">B123+D123+F123+H123+J123+L123+N123+P123+R123+T123+V123+X123+Z123+AB123+AD123+AF123+AH123+AJ123+AL123+AN123+AP123+AR123+AT123+AV123</f>
        <v>1761324</v>
      </c>
      <c r="AY123" s="525">
        <f t="shared" si="31"/>
        <v>11621</v>
      </c>
      <c r="AZ123" s="526">
        <f t="shared" ref="AZ123:AZ144" si="32">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 t="shared" si="32"/>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 t="shared" si="32"/>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 t="shared" si="32"/>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s="503" customFormat="1" x14ac:dyDescent="0.25">
      <c r="A127" s="524">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5">
        <v>6918</v>
      </c>
      <c r="AW127" s="525">
        <v>60</v>
      </c>
      <c r="AX127" s="525">
        <f t="shared" si="31"/>
        <v>1707886</v>
      </c>
      <c r="AY127" s="525">
        <f t="shared" si="31"/>
        <v>10939</v>
      </c>
      <c r="AZ127" s="526">
        <f t="shared" si="32"/>
        <v>1718825</v>
      </c>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c r="CG127" s="504"/>
      <c r="CH127" s="504"/>
      <c r="CI127" s="504"/>
      <c r="CJ127" s="504"/>
      <c r="CK127" s="504"/>
      <c r="CL127" s="504"/>
    </row>
    <row r="128" spans="1:90" s="503" customFormat="1" x14ac:dyDescent="0.25">
      <c r="A128" s="524">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5">
        <v>6795</v>
      </c>
      <c r="AW128" s="525">
        <v>60</v>
      </c>
      <c r="AX128" s="525">
        <f t="shared" si="31"/>
        <v>1692858</v>
      </c>
      <c r="AY128" s="525">
        <f t="shared" si="31"/>
        <v>10741</v>
      </c>
      <c r="AZ128" s="526">
        <f t="shared" si="32"/>
        <v>1703599</v>
      </c>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c r="CG128" s="504"/>
      <c r="CH128" s="504"/>
      <c r="CI128" s="504"/>
      <c r="CJ128" s="504"/>
      <c r="CK128" s="504"/>
      <c r="CL128" s="504"/>
    </row>
    <row r="129" spans="1:90" s="503" customFormat="1" x14ac:dyDescent="0.25">
      <c r="A129" s="524">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5">
        <v>6651</v>
      </c>
      <c r="AW129" s="525">
        <v>60</v>
      </c>
      <c r="AX129" s="525">
        <f t="shared" si="31"/>
        <v>1671566</v>
      </c>
      <c r="AY129" s="525">
        <f t="shared" si="31"/>
        <v>10612</v>
      </c>
      <c r="AZ129" s="526">
        <f t="shared" si="32"/>
        <v>1682178</v>
      </c>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c r="CG129" s="504"/>
      <c r="CH129" s="504"/>
      <c r="CI129" s="504"/>
      <c r="CJ129" s="504"/>
      <c r="CK129" s="504"/>
      <c r="CL129" s="504"/>
    </row>
    <row r="130" spans="1:90" s="503" customFormat="1" x14ac:dyDescent="0.25">
      <c r="A130" s="524">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5">
        <v>6528</v>
      </c>
      <c r="AW130" s="525">
        <v>60</v>
      </c>
      <c r="AX130" s="525">
        <f t="shared" si="31"/>
        <v>1652784</v>
      </c>
      <c r="AY130" s="525">
        <f t="shared" si="31"/>
        <v>10475</v>
      </c>
      <c r="AZ130" s="526">
        <f t="shared" si="32"/>
        <v>1663259</v>
      </c>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c r="CG130" s="504"/>
      <c r="CH130" s="504"/>
      <c r="CI130" s="504"/>
      <c r="CJ130" s="504"/>
      <c r="CK130" s="504"/>
      <c r="CL130" s="504"/>
    </row>
    <row r="131" spans="1:90" s="503" customFormat="1" x14ac:dyDescent="0.25">
      <c r="A131" s="524">
        <v>44866</v>
      </c>
      <c r="B131" s="134">
        <v>137401</v>
      </c>
      <c r="C131" s="134">
        <v>240</v>
      </c>
      <c r="D131" s="134">
        <v>19348</v>
      </c>
      <c r="E131" s="134">
        <v>107</v>
      </c>
      <c r="F131" s="134">
        <v>22384</v>
      </c>
      <c r="G131" s="134">
        <v>4</v>
      </c>
      <c r="H131" s="134">
        <v>16770</v>
      </c>
      <c r="I131" s="134">
        <v>110</v>
      </c>
      <c r="J131" s="134">
        <v>43928</v>
      </c>
      <c r="K131" s="134">
        <v>316</v>
      </c>
      <c r="L131" s="134">
        <v>32709</v>
      </c>
      <c r="M131" s="134">
        <v>155</v>
      </c>
      <c r="N131" s="134">
        <v>45720</v>
      </c>
      <c r="O131" s="134">
        <v>104</v>
      </c>
      <c r="P131" s="134">
        <v>25951</v>
      </c>
      <c r="Q131" s="134">
        <v>162</v>
      </c>
      <c r="R131" s="134">
        <v>6081</v>
      </c>
      <c r="S131" s="134">
        <v>0</v>
      </c>
      <c r="T131" s="134">
        <v>376948</v>
      </c>
      <c r="U131" s="134">
        <v>1295</v>
      </c>
      <c r="V131" s="134">
        <v>50773</v>
      </c>
      <c r="W131" s="134">
        <v>558</v>
      </c>
      <c r="X131" s="134">
        <v>43410</v>
      </c>
      <c r="Y131" s="134">
        <v>200</v>
      </c>
      <c r="Z131" s="134">
        <v>24771</v>
      </c>
      <c r="AA131" s="134">
        <v>20</v>
      </c>
      <c r="AB131" s="134">
        <v>65173</v>
      </c>
      <c r="AC131" s="134">
        <v>95</v>
      </c>
      <c r="AD131" s="134">
        <v>11509</v>
      </c>
      <c r="AE131" s="134">
        <v>87</v>
      </c>
      <c r="AF131" s="134">
        <v>8616</v>
      </c>
      <c r="AG131" s="134">
        <v>104</v>
      </c>
      <c r="AH131" s="134">
        <v>7479</v>
      </c>
      <c r="AI131" s="134">
        <v>82</v>
      </c>
      <c r="AJ131" s="134">
        <v>8370</v>
      </c>
      <c r="AK131" s="134">
        <v>113</v>
      </c>
      <c r="AL131" s="134">
        <v>588259</v>
      </c>
      <c r="AM131" s="134">
        <v>5701</v>
      </c>
      <c r="AN131" s="134">
        <v>17274</v>
      </c>
      <c r="AO131" s="134">
        <v>21</v>
      </c>
      <c r="AP131" s="134">
        <v>29709</v>
      </c>
      <c r="AQ131" s="134">
        <v>53</v>
      </c>
      <c r="AR131" s="134">
        <v>8928</v>
      </c>
      <c r="AS131" s="134">
        <v>107</v>
      </c>
      <c r="AT131" s="134">
        <v>64351</v>
      </c>
      <c r="AU131" s="134">
        <v>732</v>
      </c>
      <c r="AV131" s="525">
        <v>6459</v>
      </c>
      <c r="AW131" s="525">
        <v>60</v>
      </c>
      <c r="AX131" s="525">
        <f t="shared" si="31"/>
        <v>1662321</v>
      </c>
      <c r="AY131" s="525">
        <f t="shared" si="31"/>
        <v>10426</v>
      </c>
      <c r="AZ131" s="526">
        <f t="shared" si="32"/>
        <v>1672747</v>
      </c>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c r="CG131" s="504"/>
      <c r="CH131" s="504"/>
      <c r="CI131" s="504"/>
      <c r="CJ131" s="504"/>
      <c r="CK131" s="504"/>
      <c r="CL131" s="504"/>
    </row>
    <row r="132" spans="1:90" s="503" customFormat="1" x14ac:dyDescent="0.25">
      <c r="A132" s="524">
        <v>44896</v>
      </c>
      <c r="B132" s="134">
        <v>136871</v>
      </c>
      <c r="C132" s="134">
        <v>236</v>
      </c>
      <c r="D132" s="134">
        <v>17651</v>
      </c>
      <c r="E132" s="134">
        <v>107</v>
      </c>
      <c r="F132" s="134">
        <v>18582</v>
      </c>
      <c r="G132" s="134">
        <v>4</v>
      </c>
      <c r="H132" s="134">
        <v>16946</v>
      </c>
      <c r="I132" s="134">
        <v>110</v>
      </c>
      <c r="J132" s="134">
        <v>43672</v>
      </c>
      <c r="K132" s="134">
        <v>315</v>
      </c>
      <c r="L132" s="134">
        <v>28935</v>
      </c>
      <c r="M132" s="134">
        <v>155</v>
      </c>
      <c r="N132" s="134">
        <v>41287</v>
      </c>
      <c r="O132" s="134">
        <v>100</v>
      </c>
      <c r="P132" s="134">
        <v>25794</v>
      </c>
      <c r="Q132" s="134">
        <v>162</v>
      </c>
      <c r="R132" s="134">
        <v>6095</v>
      </c>
      <c r="S132" s="134">
        <v>0</v>
      </c>
      <c r="T132" s="134">
        <v>372563</v>
      </c>
      <c r="U132" s="134">
        <v>1242</v>
      </c>
      <c r="V132" s="134">
        <v>50565</v>
      </c>
      <c r="W132" s="134">
        <v>556</v>
      </c>
      <c r="X132" s="134">
        <v>41556</v>
      </c>
      <c r="Y132" s="134">
        <v>198</v>
      </c>
      <c r="Z132" s="134">
        <v>22852</v>
      </c>
      <c r="AA132" s="134">
        <v>18</v>
      </c>
      <c r="AB132" s="134">
        <v>62559</v>
      </c>
      <c r="AC132" s="134">
        <v>93</v>
      </c>
      <c r="AD132" s="134">
        <v>11515</v>
      </c>
      <c r="AE132" s="134">
        <v>81</v>
      </c>
      <c r="AF132" s="134">
        <v>8326</v>
      </c>
      <c r="AG132" s="134">
        <v>104</v>
      </c>
      <c r="AH132" s="134">
        <v>7425</v>
      </c>
      <c r="AI132" s="134">
        <v>82</v>
      </c>
      <c r="AJ132" s="134">
        <v>8325</v>
      </c>
      <c r="AK132" s="134">
        <v>111</v>
      </c>
      <c r="AL132" s="134">
        <v>586998</v>
      </c>
      <c r="AM132" s="134">
        <v>5646</v>
      </c>
      <c r="AN132" s="134">
        <v>16420</v>
      </c>
      <c r="AO132" s="134">
        <v>21</v>
      </c>
      <c r="AP132" s="134">
        <v>29567</v>
      </c>
      <c r="AQ132" s="134">
        <v>53</v>
      </c>
      <c r="AR132" s="134">
        <v>8854</v>
      </c>
      <c r="AS132" s="134">
        <v>107</v>
      </c>
      <c r="AT132" s="134">
        <v>64170</v>
      </c>
      <c r="AU132" s="134">
        <v>729</v>
      </c>
      <c r="AV132" s="525">
        <v>6424</v>
      </c>
      <c r="AW132" s="525">
        <v>56</v>
      </c>
      <c r="AX132" s="525">
        <f t="shared" si="31"/>
        <v>1633952</v>
      </c>
      <c r="AY132" s="525">
        <f t="shared" si="31"/>
        <v>10286</v>
      </c>
      <c r="AZ132" s="526">
        <f t="shared" si="32"/>
        <v>1644238</v>
      </c>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c r="CG132" s="504"/>
      <c r="CH132" s="504"/>
      <c r="CI132" s="504"/>
      <c r="CJ132" s="504"/>
      <c r="CK132" s="504"/>
      <c r="CL132" s="504"/>
    </row>
    <row r="133" spans="1:90" s="503" customFormat="1" x14ac:dyDescent="0.25">
      <c r="A133" s="524">
        <v>44927</v>
      </c>
      <c r="B133" s="134">
        <v>136408</v>
      </c>
      <c r="C133" s="134">
        <v>232</v>
      </c>
      <c r="D133" s="134">
        <v>17523</v>
      </c>
      <c r="E133" s="134">
        <v>107</v>
      </c>
      <c r="F133" s="134">
        <v>18477</v>
      </c>
      <c r="G133" s="134">
        <v>4</v>
      </c>
      <c r="H133" s="134">
        <v>16878</v>
      </c>
      <c r="I133" s="134">
        <v>107</v>
      </c>
      <c r="J133" s="134">
        <v>43499</v>
      </c>
      <c r="K133" s="134">
        <v>316</v>
      </c>
      <c r="L133" s="134">
        <v>28830</v>
      </c>
      <c r="M133" s="134">
        <v>155</v>
      </c>
      <c r="N133" s="134">
        <v>40951</v>
      </c>
      <c r="O133" s="134">
        <v>100</v>
      </c>
      <c r="P133" s="134">
        <v>25603</v>
      </c>
      <c r="Q133" s="134">
        <v>162</v>
      </c>
      <c r="R133" s="134">
        <v>6103</v>
      </c>
      <c r="S133" s="134">
        <v>0</v>
      </c>
      <c r="T133" s="134">
        <v>371551</v>
      </c>
      <c r="U133" s="134">
        <v>1231</v>
      </c>
      <c r="V133" s="134">
        <v>50354</v>
      </c>
      <c r="W133" s="134">
        <v>556</v>
      </c>
      <c r="X133" s="134">
        <v>41301</v>
      </c>
      <c r="Y133" s="134">
        <v>198</v>
      </c>
      <c r="Z133" s="134">
        <v>22517</v>
      </c>
      <c r="AA133" s="134">
        <v>20</v>
      </c>
      <c r="AB133" s="134">
        <v>62196</v>
      </c>
      <c r="AC133" s="134">
        <v>95</v>
      </c>
      <c r="AD133" s="134">
        <v>11455</v>
      </c>
      <c r="AE133" s="134">
        <v>87</v>
      </c>
      <c r="AF133" s="134">
        <v>8283</v>
      </c>
      <c r="AG133" s="134">
        <v>104</v>
      </c>
      <c r="AH133" s="134">
        <v>7375</v>
      </c>
      <c r="AI133" s="134">
        <v>82</v>
      </c>
      <c r="AJ133" s="134">
        <v>8251</v>
      </c>
      <c r="AK133" s="134">
        <v>113</v>
      </c>
      <c r="AL133" s="134">
        <v>585771</v>
      </c>
      <c r="AM133" s="134">
        <v>5594</v>
      </c>
      <c r="AN133" s="134">
        <v>16243</v>
      </c>
      <c r="AO133" s="134">
        <v>21</v>
      </c>
      <c r="AP133" s="134">
        <v>29355</v>
      </c>
      <c r="AQ133" s="134">
        <v>53</v>
      </c>
      <c r="AR133" s="134">
        <v>8776</v>
      </c>
      <c r="AS133" s="134">
        <v>107</v>
      </c>
      <c r="AT133" s="134">
        <v>63949</v>
      </c>
      <c r="AU133" s="134">
        <v>720</v>
      </c>
      <c r="AV133" s="525">
        <v>6360</v>
      </c>
      <c r="AW133" s="525">
        <v>60</v>
      </c>
      <c r="AX133" s="525">
        <f t="shared" si="31"/>
        <v>1628009</v>
      </c>
      <c r="AY133" s="525">
        <f t="shared" si="31"/>
        <v>10224</v>
      </c>
      <c r="AZ133" s="526">
        <f t="shared" si="32"/>
        <v>1638233</v>
      </c>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c r="CG133" s="504"/>
      <c r="CH133" s="504"/>
      <c r="CI133" s="504"/>
      <c r="CJ133" s="504"/>
      <c r="CK133" s="504"/>
      <c r="CL133" s="504"/>
    </row>
    <row r="134" spans="1:90" s="503" customFormat="1" x14ac:dyDescent="0.25">
      <c r="A134" s="524">
        <v>44958</v>
      </c>
      <c r="B134" s="134">
        <v>135520</v>
      </c>
      <c r="C134" s="134">
        <v>232</v>
      </c>
      <c r="D134" s="134">
        <v>17400</v>
      </c>
      <c r="E134" s="134">
        <v>107</v>
      </c>
      <c r="F134" s="134">
        <v>18330</v>
      </c>
      <c r="G134" s="134">
        <v>4</v>
      </c>
      <c r="H134" s="134">
        <v>16744</v>
      </c>
      <c r="I134" s="134">
        <v>107</v>
      </c>
      <c r="J134" s="134">
        <v>43184</v>
      </c>
      <c r="K134" s="134">
        <v>318</v>
      </c>
      <c r="L134" s="134">
        <v>28639</v>
      </c>
      <c r="M134" s="134">
        <v>155</v>
      </c>
      <c r="N134" s="134">
        <v>40435</v>
      </c>
      <c r="O134" s="134">
        <v>100</v>
      </c>
      <c r="P134" s="134">
        <v>25310</v>
      </c>
      <c r="Q134" s="134">
        <v>162</v>
      </c>
      <c r="R134" s="134">
        <v>6106</v>
      </c>
      <c r="S134" s="134">
        <v>0</v>
      </c>
      <c r="T134" s="134">
        <v>368633</v>
      </c>
      <c r="U134" s="134">
        <v>1220</v>
      </c>
      <c r="V134" s="134">
        <v>50017</v>
      </c>
      <c r="W134" s="134">
        <v>553</v>
      </c>
      <c r="X134" s="134">
        <v>40980</v>
      </c>
      <c r="Y134" s="134">
        <v>188</v>
      </c>
      <c r="Z134" s="134">
        <v>22157</v>
      </c>
      <c r="AA134" s="134">
        <v>20</v>
      </c>
      <c r="AB134" s="134">
        <v>61593</v>
      </c>
      <c r="AC134" s="134">
        <v>95</v>
      </c>
      <c r="AD134" s="134">
        <v>11305</v>
      </c>
      <c r="AE134" s="134">
        <v>87</v>
      </c>
      <c r="AF134" s="134">
        <v>8200</v>
      </c>
      <c r="AG134" s="134">
        <v>104</v>
      </c>
      <c r="AH134" s="134">
        <v>7326</v>
      </c>
      <c r="AI134" s="134">
        <v>82</v>
      </c>
      <c r="AJ134" s="134">
        <v>8195</v>
      </c>
      <c r="AK134" s="134">
        <v>113</v>
      </c>
      <c r="AL134" s="134">
        <v>581831</v>
      </c>
      <c r="AM134" s="134">
        <v>5536</v>
      </c>
      <c r="AN134" s="134">
        <v>15965</v>
      </c>
      <c r="AO134" s="134">
        <v>22</v>
      </c>
      <c r="AP134" s="134">
        <v>29093</v>
      </c>
      <c r="AQ134" s="134">
        <v>53</v>
      </c>
      <c r="AR134" s="134">
        <v>8701</v>
      </c>
      <c r="AS134" s="134">
        <v>107</v>
      </c>
      <c r="AT134" s="134">
        <v>63593</v>
      </c>
      <c r="AU134" s="134">
        <v>717</v>
      </c>
      <c r="AV134" s="525">
        <v>6285</v>
      </c>
      <c r="AW134" s="525">
        <v>60</v>
      </c>
      <c r="AX134" s="525">
        <f t="shared" si="31"/>
        <v>1615542</v>
      </c>
      <c r="AY134" s="525">
        <f t="shared" si="31"/>
        <v>10142</v>
      </c>
      <c r="AZ134" s="526">
        <f t="shared" si="32"/>
        <v>1625684</v>
      </c>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c r="CG134" s="504"/>
      <c r="CH134" s="504"/>
      <c r="CI134" s="504"/>
      <c r="CJ134" s="504"/>
      <c r="CK134" s="504"/>
      <c r="CL134" s="504"/>
    </row>
    <row r="135" spans="1:90" s="503" customFormat="1" x14ac:dyDescent="0.25">
      <c r="A135" s="524">
        <v>44986</v>
      </c>
      <c r="B135" s="134">
        <v>124492</v>
      </c>
      <c r="C135" s="134">
        <v>230</v>
      </c>
      <c r="D135" s="134">
        <v>17333</v>
      </c>
      <c r="E135" s="134">
        <v>107</v>
      </c>
      <c r="F135" s="134">
        <v>18162</v>
      </c>
      <c r="G135" s="134">
        <v>4</v>
      </c>
      <c r="H135" s="134">
        <v>16643</v>
      </c>
      <c r="I135" s="134">
        <v>107</v>
      </c>
      <c r="J135" s="134">
        <v>42794</v>
      </c>
      <c r="K135" s="134">
        <v>314</v>
      </c>
      <c r="L135" s="134">
        <v>28270</v>
      </c>
      <c r="M135" s="134">
        <v>155</v>
      </c>
      <c r="N135" s="134">
        <v>39751</v>
      </c>
      <c r="O135" s="134">
        <v>100</v>
      </c>
      <c r="P135" s="134">
        <v>24978</v>
      </c>
      <c r="Q135" s="134">
        <v>162</v>
      </c>
      <c r="R135" s="134">
        <v>6105</v>
      </c>
      <c r="S135" s="134">
        <v>0</v>
      </c>
      <c r="T135" s="134">
        <v>364265</v>
      </c>
      <c r="U135" s="134">
        <v>1227</v>
      </c>
      <c r="V135" s="134">
        <v>49646</v>
      </c>
      <c r="W135" s="134">
        <v>553</v>
      </c>
      <c r="X135" s="134">
        <v>40580</v>
      </c>
      <c r="Y135" s="134">
        <v>198</v>
      </c>
      <c r="Z135" s="134">
        <v>21607</v>
      </c>
      <c r="AA135" s="134">
        <v>20</v>
      </c>
      <c r="AB135" s="134">
        <v>60816</v>
      </c>
      <c r="AC135" s="134">
        <v>97</v>
      </c>
      <c r="AD135" s="134">
        <v>11184</v>
      </c>
      <c r="AE135" s="134">
        <v>87</v>
      </c>
      <c r="AF135" s="134">
        <v>8097</v>
      </c>
      <c r="AG135" s="134">
        <v>104</v>
      </c>
      <c r="AH135" s="134">
        <v>7251</v>
      </c>
      <c r="AI135" s="134">
        <v>82</v>
      </c>
      <c r="AJ135" s="134">
        <v>8115</v>
      </c>
      <c r="AK135" s="134">
        <v>113</v>
      </c>
      <c r="AL135" s="134">
        <v>580284</v>
      </c>
      <c r="AM135" s="134">
        <v>5569</v>
      </c>
      <c r="AN135" s="134">
        <v>15554</v>
      </c>
      <c r="AO135" s="134">
        <v>22</v>
      </c>
      <c r="AP135" s="134">
        <v>28730</v>
      </c>
      <c r="AQ135" s="134">
        <v>53</v>
      </c>
      <c r="AR135" s="134">
        <v>8596</v>
      </c>
      <c r="AS135" s="134">
        <v>107</v>
      </c>
      <c r="AT135" s="134">
        <v>63101</v>
      </c>
      <c r="AU135" s="134">
        <v>720</v>
      </c>
      <c r="AV135" s="525">
        <v>6192</v>
      </c>
      <c r="AW135" s="525">
        <v>60</v>
      </c>
      <c r="AX135" s="525">
        <f t="shared" si="31"/>
        <v>1592546</v>
      </c>
      <c r="AY135" s="525">
        <f t="shared" si="31"/>
        <v>10191</v>
      </c>
      <c r="AZ135" s="526">
        <f t="shared" si="32"/>
        <v>1602737</v>
      </c>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c r="CG135" s="504"/>
      <c r="CH135" s="504"/>
      <c r="CI135" s="504"/>
      <c r="CJ135" s="504"/>
      <c r="CK135" s="504"/>
      <c r="CL135" s="504"/>
    </row>
    <row r="136" spans="1:90" s="503" customFormat="1" x14ac:dyDescent="0.25">
      <c r="A136" s="524">
        <v>45017</v>
      </c>
      <c r="B136" s="134">
        <v>123645</v>
      </c>
      <c r="C136" s="134">
        <v>228</v>
      </c>
      <c r="D136" s="134">
        <v>17147</v>
      </c>
      <c r="E136" s="134">
        <v>107</v>
      </c>
      <c r="F136" s="134">
        <v>18019</v>
      </c>
      <c r="G136" s="134">
        <v>4</v>
      </c>
      <c r="H136" s="134">
        <v>16542</v>
      </c>
      <c r="I136" s="134">
        <v>107</v>
      </c>
      <c r="J136" s="134">
        <v>42599</v>
      </c>
      <c r="K136" s="134">
        <v>314</v>
      </c>
      <c r="L136" s="134">
        <v>28081</v>
      </c>
      <c r="M136" s="134">
        <v>155</v>
      </c>
      <c r="N136" s="134">
        <v>39146</v>
      </c>
      <c r="O136" s="134">
        <v>98</v>
      </c>
      <c r="P136" s="134">
        <v>24656</v>
      </c>
      <c r="Q136" s="134">
        <v>162</v>
      </c>
      <c r="R136" s="134">
        <v>6095</v>
      </c>
      <c r="S136" s="134">
        <v>0</v>
      </c>
      <c r="T136" s="134">
        <v>358688</v>
      </c>
      <c r="U136" s="134">
        <v>1178</v>
      </c>
      <c r="V136" s="134">
        <v>49317</v>
      </c>
      <c r="W136" s="134">
        <v>550</v>
      </c>
      <c r="X136" s="134">
        <v>40190</v>
      </c>
      <c r="Y136" s="134">
        <v>172</v>
      </c>
      <c r="Z136" s="134">
        <v>20981</v>
      </c>
      <c r="AA136" s="134">
        <v>20</v>
      </c>
      <c r="AB136" s="134">
        <v>60235</v>
      </c>
      <c r="AC136" s="134">
        <v>95</v>
      </c>
      <c r="AD136" s="134">
        <v>11017</v>
      </c>
      <c r="AE136" s="134">
        <v>87</v>
      </c>
      <c r="AF136" s="134">
        <v>8033</v>
      </c>
      <c r="AG136" s="134">
        <v>104</v>
      </c>
      <c r="AH136" s="134">
        <v>7187</v>
      </c>
      <c r="AI136" s="134">
        <v>82</v>
      </c>
      <c r="AJ136" s="134">
        <v>8024</v>
      </c>
      <c r="AK136" s="134">
        <v>113</v>
      </c>
      <c r="AL136" s="134">
        <v>574031</v>
      </c>
      <c r="AM136" s="134">
        <v>5341</v>
      </c>
      <c r="AN136" s="134">
        <v>15203</v>
      </c>
      <c r="AO136" s="134">
        <v>21</v>
      </c>
      <c r="AP136" s="134">
        <v>28220</v>
      </c>
      <c r="AQ136" s="134">
        <v>52</v>
      </c>
      <c r="AR136" s="134">
        <v>8503</v>
      </c>
      <c r="AS136" s="134">
        <v>107</v>
      </c>
      <c r="AT136" s="134">
        <v>62699</v>
      </c>
      <c r="AU136" s="134">
        <v>648</v>
      </c>
      <c r="AV136" s="525">
        <v>6113</v>
      </c>
      <c r="AW136" s="525">
        <v>60</v>
      </c>
      <c r="AX136" s="525">
        <f t="shared" si="31"/>
        <v>1574371</v>
      </c>
      <c r="AY136" s="525">
        <f t="shared" si="31"/>
        <v>9805</v>
      </c>
      <c r="AZ136" s="526">
        <f t="shared" si="32"/>
        <v>1584176</v>
      </c>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c r="CG136" s="504"/>
      <c r="CH136" s="504"/>
      <c r="CI136" s="504"/>
      <c r="CJ136" s="504"/>
      <c r="CK136" s="504"/>
      <c r="CL136" s="504"/>
    </row>
    <row r="137" spans="1:90" s="503" customFormat="1" x14ac:dyDescent="0.25">
      <c r="A137" s="524">
        <v>45047</v>
      </c>
      <c r="B137" s="134">
        <v>122981</v>
      </c>
      <c r="C137" s="134">
        <v>227</v>
      </c>
      <c r="D137" s="134">
        <v>17031</v>
      </c>
      <c r="E137" s="134">
        <v>107</v>
      </c>
      <c r="F137" s="134">
        <v>17885</v>
      </c>
      <c r="G137" s="134">
        <v>4</v>
      </c>
      <c r="H137" s="134">
        <v>16450</v>
      </c>
      <c r="I137" s="134">
        <v>107</v>
      </c>
      <c r="J137" s="134">
        <v>42367</v>
      </c>
      <c r="K137" s="134">
        <v>314</v>
      </c>
      <c r="L137" s="134">
        <v>27807</v>
      </c>
      <c r="M137" s="134">
        <v>155</v>
      </c>
      <c r="N137" s="134">
        <v>38695</v>
      </c>
      <c r="O137" s="134">
        <v>98</v>
      </c>
      <c r="P137" s="134">
        <v>24416</v>
      </c>
      <c r="Q137" s="134">
        <v>162</v>
      </c>
      <c r="R137" s="134">
        <v>6086</v>
      </c>
      <c r="S137" s="134">
        <v>0</v>
      </c>
      <c r="T137" s="134">
        <v>354611</v>
      </c>
      <c r="U137" s="134">
        <v>1173</v>
      </c>
      <c r="V137" s="134">
        <v>48937</v>
      </c>
      <c r="W137" s="134">
        <v>549</v>
      </c>
      <c r="X137" s="134">
        <v>39837</v>
      </c>
      <c r="Y137" s="134">
        <v>170</v>
      </c>
      <c r="Z137" s="134">
        <v>20613</v>
      </c>
      <c r="AA137" s="134">
        <v>20</v>
      </c>
      <c r="AB137" s="134">
        <v>59670</v>
      </c>
      <c r="AC137" s="134">
        <v>95</v>
      </c>
      <c r="AD137" s="134">
        <v>10864</v>
      </c>
      <c r="AE137" s="134">
        <v>87</v>
      </c>
      <c r="AF137" s="134">
        <v>7975</v>
      </c>
      <c r="AG137" s="134">
        <v>104</v>
      </c>
      <c r="AH137" s="134">
        <v>7140</v>
      </c>
      <c r="AI137" s="134">
        <v>82</v>
      </c>
      <c r="AJ137" s="134">
        <v>7956</v>
      </c>
      <c r="AK137" s="134">
        <v>113</v>
      </c>
      <c r="AL137" s="134">
        <v>570203</v>
      </c>
      <c r="AM137" s="134">
        <v>5311</v>
      </c>
      <c r="AN137" s="134">
        <v>14954</v>
      </c>
      <c r="AO137" s="134">
        <v>20</v>
      </c>
      <c r="AP137" s="134">
        <v>27733</v>
      </c>
      <c r="AQ137" s="134">
        <v>51</v>
      </c>
      <c r="AR137" s="134">
        <v>8415</v>
      </c>
      <c r="AS137" s="134">
        <v>107</v>
      </c>
      <c r="AT137" s="134">
        <v>62278</v>
      </c>
      <c r="AU137" s="134">
        <v>646</v>
      </c>
      <c r="AV137" s="525">
        <v>6011</v>
      </c>
      <c r="AW137" s="525">
        <v>60</v>
      </c>
      <c r="AX137" s="525">
        <f t="shared" si="31"/>
        <v>1560915</v>
      </c>
      <c r="AY137" s="525">
        <f t="shared" si="31"/>
        <v>9762</v>
      </c>
      <c r="AZ137" s="526">
        <f t="shared" si="32"/>
        <v>1570677</v>
      </c>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c r="CG137" s="504"/>
      <c r="CH137" s="504"/>
      <c r="CI137" s="504"/>
      <c r="CJ137" s="504"/>
      <c r="CK137" s="504"/>
      <c r="CL137" s="504"/>
    </row>
    <row r="138" spans="1:90" s="503" customFormat="1" x14ac:dyDescent="0.25">
      <c r="A138" s="524">
        <v>45078</v>
      </c>
      <c r="B138" s="134">
        <v>122391</v>
      </c>
      <c r="C138" s="134">
        <v>227</v>
      </c>
      <c r="D138" s="134">
        <v>16805</v>
      </c>
      <c r="E138" s="134">
        <v>107</v>
      </c>
      <c r="F138" s="134">
        <v>17632</v>
      </c>
      <c r="G138" s="134">
        <v>4</v>
      </c>
      <c r="H138" s="134">
        <v>16231</v>
      </c>
      <c r="I138" s="134">
        <v>107</v>
      </c>
      <c r="J138" s="134">
        <v>41840</v>
      </c>
      <c r="K138" s="134">
        <v>314</v>
      </c>
      <c r="L138" s="134">
        <v>27308</v>
      </c>
      <c r="M138" s="134">
        <v>154</v>
      </c>
      <c r="N138" s="134">
        <v>37754</v>
      </c>
      <c r="O138" s="134">
        <v>98</v>
      </c>
      <c r="P138" s="134">
        <v>23821</v>
      </c>
      <c r="Q138" s="134">
        <v>162</v>
      </c>
      <c r="R138" s="134">
        <v>6046</v>
      </c>
      <c r="S138" s="134">
        <v>0</v>
      </c>
      <c r="T138" s="134">
        <v>347411</v>
      </c>
      <c r="U138" s="134">
        <v>1167</v>
      </c>
      <c r="V138" s="134">
        <v>48465</v>
      </c>
      <c r="W138" s="134">
        <v>546</v>
      </c>
      <c r="X138" s="134">
        <v>39309</v>
      </c>
      <c r="Y138" s="134">
        <v>170</v>
      </c>
      <c r="Z138" s="134">
        <v>19532</v>
      </c>
      <c r="AA138" s="134">
        <v>20</v>
      </c>
      <c r="AB138" s="134">
        <v>58620</v>
      </c>
      <c r="AC138" s="134">
        <v>95</v>
      </c>
      <c r="AD138" s="134">
        <v>10685</v>
      </c>
      <c r="AE138" s="134">
        <v>87</v>
      </c>
      <c r="AF138" s="134">
        <v>7809</v>
      </c>
      <c r="AG138" s="134">
        <v>104</v>
      </c>
      <c r="AH138" s="134">
        <v>6986</v>
      </c>
      <c r="AI138" s="134">
        <v>82</v>
      </c>
      <c r="AJ138" s="134">
        <v>7816</v>
      </c>
      <c r="AK138" s="134">
        <v>113</v>
      </c>
      <c r="AL138" s="134">
        <v>563912</v>
      </c>
      <c r="AM138" s="134">
        <v>5291</v>
      </c>
      <c r="AN138" s="134">
        <v>14408</v>
      </c>
      <c r="AO138" s="134">
        <v>20</v>
      </c>
      <c r="AP138" s="134">
        <v>27260</v>
      </c>
      <c r="AQ138" s="134">
        <v>51</v>
      </c>
      <c r="AR138" s="134">
        <v>8249</v>
      </c>
      <c r="AS138" s="134">
        <v>107</v>
      </c>
      <c r="AT138" s="134">
        <v>61503</v>
      </c>
      <c r="AU138" s="134">
        <v>646</v>
      </c>
      <c r="AV138" s="525">
        <v>5851</v>
      </c>
      <c r="AW138" s="525">
        <v>60</v>
      </c>
      <c r="AX138" s="525">
        <f t="shared" si="31"/>
        <v>1537644</v>
      </c>
      <c r="AY138" s="525">
        <f t="shared" si="31"/>
        <v>9732</v>
      </c>
      <c r="AZ138" s="526">
        <f t="shared" si="32"/>
        <v>1547376</v>
      </c>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c r="CG138" s="504"/>
      <c r="CH138" s="504"/>
      <c r="CI138" s="504"/>
      <c r="CJ138" s="504"/>
      <c r="CK138" s="504"/>
      <c r="CL138" s="504"/>
    </row>
    <row r="139" spans="1:90" s="503" customFormat="1" x14ac:dyDescent="0.25">
      <c r="A139" s="524">
        <v>45108</v>
      </c>
      <c r="B139" s="134">
        <v>121709</v>
      </c>
      <c r="C139" s="134">
        <v>226</v>
      </c>
      <c r="D139" s="134">
        <v>16648</v>
      </c>
      <c r="E139" s="134">
        <v>107</v>
      </c>
      <c r="F139" s="134">
        <v>17425</v>
      </c>
      <c r="G139" s="134">
        <v>4</v>
      </c>
      <c r="H139" s="134">
        <v>16087</v>
      </c>
      <c r="I139" s="134">
        <v>107</v>
      </c>
      <c r="J139" s="134">
        <v>41529</v>
      </c>
      <c r="K139" s="134">
        <v>314</v>
      </c>
      <c r="L139" s="134">
        <v>27001</v>
      </c>
      <c r="M139" s="134">
        <v>154</v>
      </c>
      <c r="N139" s="134">
        <v>36729</v>
      </c>
      <c r="O139" s="134">
        <v>98</v>
      </c>
      <c r="P139" s="134">
        <v>23329</v>
      </c>
      <c r="Q139" s="134">
        <v>162</v>
      </c>
      <c r="R139" s="134">
        <v>6033</v>
      </c>
      <c r="S139" s="134">
        <v>0</v>
      </c>
      <c r="T139" s="134">
        <v>333714</v>
      </c>
      <c r="U139" s="134">
        <v>1152</v>
      </c>
      <c r="V139" s="134">
        <v>47641</v>
      </c>
      <c r="W139" s="134">
        <v>549</v>
      </c>
      <c r="X139" s="134">
        <v>38973</v>
      </c>
      <c r="Y139" s="134">
        <v>169</v>
      </c>
      <c r="Z139" s="134">
        <v>18537</v>
      </c>
      <c r="AA139" s="134">
        <v>20</v>
      </c>
      <c r="AB139" s="134">
        <v>57705</v>
      </c>
      <c r="AC139" s="134">
        <v>95</v>
      </c>
      <c r="AD139" s="134">
        <v>10524</v>
      </c>
      <c r="AE139" s="134">
        <v>87</v>
      </c>
      <c r="AF139" s="134">
        <v>7711</v>
      </c>
      <c r="AG139" s="134">
        <v>104</v>
      </c>
      <c r="AH139" s="134">
        <v>6909</v>
      </c>
      <c r="AI139" s="134">
        <v>82</v>
      </c>
      <c r="AJ139" s="134">
        <v>7709</v>
      </c>
      <c r="AK139" s="134">
        <v>113</v>
      </c>
      <c r="AL139" s="134">
        <v>553611</v>
      </c>
      <c r="AM139" s="134">
        <v>5264</v>
      </c>
      <c r="AN139" s="134">
        <v>13978</v>
      </c>
      <c r="AO139" s="134">
        <v>20</v>
      </c>
      <c r="AP139" s="134">
        <v>26495</v>
      </c>
      <c r="AQ139" s="134">
        <v>50</v>
      </c>
      <c r="AR139" s="134">
        <v>8174</v>
      </c>
      <c r="AS139" s="134">
        <v>107</v>
      </c>
      <c r="AT139" s="134">
        <v>60929</v>
      </c>
      <c r="AU139" s="134">
        <v>642</v>
      </c>
      <c r="AV139" s="525">
        <v>5761</v>
      </c>
      <c r="AW139" s="525">
        <v>60</v>
      </c>
      <c r="AX139" s="525">
        <f t="shared" si="31"/>
        <v>1504861</v>
      </c>
      <c r="AY139" s="525">
        <f t="shared" si="31"/>
        <v>9686</v>
      </c>
      <c r="AZ139" s="526">
        <f t="shared" si="32"/>
        <v>1514547</v>
      </c>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c r="CG139" s="504"/>
      <c r="CH139" s="504"/>
      <c r="CI139" s="504"/>
      <c r="CJ139" s="504"/>
      <c r="CK139" s="504"/>
      <c r="CL139" s="504"/>
    </row>
    <row r="140" spans="1:90" s="503" customFormat="1" x14ac:dyDescent="0.25">
      <c r="A140" s="524">
        <v>45139</v>
      </c>
      <c r="B140" s="134">
        <v>121143</v>
      </c>
      <c r="C140" s="134">
        <v>221</v>
      </c>
      <c r="D140" s="134">
        <v>16457</v>
      </c>
      <c r="E140" s="134">
        <v>107</v>
      </c>
      <c r="F140" s="134">
        <v>17223</v>
      </c>
      <c r="G140" s="134">
        <v>4</v>
      </c>
      <c r="H140" s="134">
        <v>15895</v>
      </c>
      <c r="I140" s="134">
        <v>107</v>
      </c>
      <c r="J140" s="134">
        <v>41033</v>
      </c>
      <c r="K140" s="134">
        <v>311</v>
      </c>
      <c r="L140" s="134">
        <v>26522</v>
      </c>
      <c r="M140" s="134">
        <v>154</v>
      </c>
      <c r="N140" s="134">
        <v>35824</v>
      </c>
      <c r="O140" s="134">
        <v>98</v>
      </c>
      <c r="P140" s="134">
        <v>22799</v>
      </c>
      <c r="Q140" s="134">
        <v>162</v>
      </c>
      <c r="R140" s="134">
        <v>6016</v>
      </c>
      <c r="S140" s="134">
        <v>0</v>
      </c>
      <c r="T140" s="134">
        <v>326785</v>
      </c>
      <c r="U140" s="134">
        <v>1148</v>
      </c>
      <c r="V140" s="134">
        <v>47090</v>
      </c>
      <c r="W140" s="134">
        <v>589</v>
      </c>
      <c r="X140" s="134">
        <v>38468</v>
      </c>
      <c r="Y140" s="134">
        <v>167</v>
      </c>
      <c r="Z140" s="134">
        <v>17654</v>
      </c>
      <c r="AA140" s="134">
        <v>20</v>
      </c>
      <c r="AB140" s="134">
        <v>56737</v>
      </c>
      <c r="AC140" s="134">
        <v>95</v>
      </c>
      <c r="AD140" s="134">
        <v>10355</v>
      </c>
      <c r="AE140" s="134">
        <v>87</v>
      </c>
      <c r="AF140" s="134">
        <v>7625</v>
      </c>
      <c r="AG140" s="134">
        <v>104</v>
      </c>
      <c r="AH140" s="134">
        <v>6830</v>
      </c>
      <c r="AI140" s="134">
        <v>82</v>
      </c>
      <c r="AJ140" s="134">
        <v>7592</v>
      </c>
      <c r="AK140" s="134">
        <v>113</v>
      </c>
      <c r="AL140" s="134">
        <v>547808</v>
      </c>
      <c r="AM140" s="134">
        <v>5242</v>
      </c>
      <c r="AN140" s="134">
        <v>13465</v>
      </c>
      <c r="AO140" s="134">
        <v>20</v>
      </c>
      <c r="AP140" s="134">
        <v>25917</v>
      </c>
      <c r="AQ140" s="134">
        <v>50</v>
      </c>
      <c r="AR140" s="134">
        <v>8025</v>
      </c>
      <c r="AS140" s="134">
        <v>107</v>
      </c>
      <c r="AT140" s="134">
        <v>60248</v>
      </c>
      <c r="AU140" s="134">
        <v>642</v>
      </c>
      <c r="AV140" s="525">
        <v>5619</v>
      </c>
      <c r="AW140" s="525">
        <v>60</v>
      </c>
      <c r="AX140" s="525">
        <f t="shared" si="31"/>
        <v>1483130</v>
      </c>
      <c r="AY140" s="525">
        <f t="shared" si="31"/>
        <v>9690</v>
      </c>
      <c r="AZ140" s="526">
        <f t="shared" si="32"/>
        <v>1492820</v>
      </c>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c r="CG140" s="504"/>
      <c r="CH140" s="504"/>
      <c r="CI140" s="504"/>
      <c r="CJ140" s="504"/>
      <c r="CK140" s="504"/>
      <c r="CL140" s="504"/>
    </row>
    <row r="141" spans="1:90" s="503" customFormat="1" x14ac:dyDescent="0.25">
      <c r="A141" s="524">
        <v>45170</v>
      </c>
      <c r="B141" s="134">
        <v>120546</v>
      </c>
      <c r="C141" s="134">
        <v>219</v>
      </c>
      <c r="D141" s="134">
        <v>16283</v>
      </c>
      <c r="E141" s="134">
        <v>107</v>
      </c>
      <c r="F141" s="134">
        <v>17076</v>
      </c>
      <c r="G141" s="134">
        <v>4</v>
      </c>
      <c r="H141" s="134">
        <v>15776</v>
      </c>
      <c r="I141" s="134">
        <v>90</v>
      </c>
      <c r="J141" s="134">
        <v>40743</v>
      </c>
      <c r="K141" s="134">
        <v>314</v>
      </c>
      <c r="L141" s="134">
        <v>26324</v>
      </c>
      <c r="M141" s="134">
        <v>154</v>
      </c>
      <c r="N141" s="134">
        <v>35246</v>
      </c>
      <c r="O141" s="134">
        <v>98</v>
      </c>
      <c r="P141" s="134">
        <v>22526</v>
      </c>
      <c r="Q141" s="134">
        <v>162</v>
      </c>
      <c r="R141" s="134">
        <v>6033</v>
      </c>
      <c r="S141" s="134">
        <v>0</v>
      </c>
      <c r="T141" s="134">
        <v>322828</v>
      </c>
      <c r="U141" s="134">
        <v>1145</v>
      </c>
      <c r="V141" s="134">
        <v>46770</v>
      </c>
      <c r="W141" s="134">
        <v>589</v>
      </c>
      <c r="X141" s="134">
        <v>38117</v>
      </c>
      <c r="Y141" s="134">
        <v>163</v>
      </c>
      <c r="Z141" s="134">
        <v>17129</v>
      </c>
      <c r="AA141" s="134">
        <v>18</v>
      </c>
      <c r="AB141" s="134">
        <v>56112</v>
      </c>
      <c r="AC141" s="134">
        <v>93</v>
      </c>
      <c r="AD141" s="134">
        <v>10220</v>
      </c>
      <c r="AE141" s="134">
        <v>87</v>
      </c>
      <c r="AF141" s="134">
        <v>7558</v>
      </c>
      <c r="AG141" s="134">
        <v>103</v>
      </c>
      <c r="AH141" s="134">
        <v>6776</v>
      </c>
      <c r="AI141" s="134">
        <v>82</v>
      </c>
      <c r="AJ141" s="134">
        <v>7524</v>
      </c>
      <c r="AK141" s="134">
        <v>113</v>
      </c>
      <c r="AL141" s="134">
        <v>543556</v>
      </c>
      <c r="AM141" s="134">
        <v>5144</v>
      </c>
      <c r="AN141" s="134">
        <v>13155</v>
      </c>
      <c r="AO141" s="134">
        <v>20</v>
      </c>
      <c r="AP141" s="134">
        <v>25506</v>
      </c>
      <c r="AQ141" s="134">
        <v>50</v>
      </c>
      <c r="AR141" s="134">
        <v>7948</v>
      </c>
      <c r="AS141" s="134">
        <v>107</v>
      </c>
      <c r="AT141" s="134">
        <v>59748</v>
      </c>
      <c r="AU141" s="134">
        <v>642</v>
      </c>
      <c r="AV141" s="525">
        <v>5550</v>
      </c>
      <c r="AW141" s="525">
        <v>60</v>
      </c>
      <c r="AX141" s="525">
        <f t="shared" si="31"/>
        <v>1469050</v>
      </c>
      <c r="AY141" s="525">
        <f t="shared" si="31"/>
        <v>9564</v>
      </c>
      <c r="AZ141" s="526">
        <f t="shared" si="32"/>
        <v>1478614</v>
      </c>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c r="CG141" s="504"/>
      <c r="CH141" s="504"/>
      <c r="CI141" s="504"/>
      <c r="CJ141" s="504"/>
      <c r="CK141" s="504"/>
      <c r="CL141" s="504"/>
    </row>
    <row r="142" spans="1:90" s="503" customFormat="1" x14ac:dyDescent="0.25">
      <c r="A142" s="524">
        <v>45200</v>
      </c>
      <c r="B142" s="134">
        <v>119972</v>
      </c>
      <c r="C142" s="134">
        <v>218</v>
      </c>
      <c r="D142" s="134">
        <v>16228</v>
      </c>
      <c r="E142" s="134">
        <v>107</v>
      </c>
      <c r="F142" s="134">
        <v>16937</v>
      </c>
      <c r="G142" s="134">
        <v>4</v>
      </c>
      <c r="H142" s="134">
        <v>15651</v>
      </c>
      <c r="I142" s="134">
        <v>90</v>
      </c>
      <c r="J142" s="134">
        <v>40513</v>
      </c>
      <c r="K142" s="134">
        <v>313</v>
      </c>
      <c r="L142" s="134">
        <v>26172</v>
      </c>
      <c r="M142" s="134">
        <v>154</v>
      </c>
      <c r="N142" s="134">
        <v>34775</v>
      </c>
      <c r="O142" s="134">
        <v>98</v>
      </c>
      <c r="P142" s="134">
        <v>22219</v>
      </c>
      <c r="Q142" s="134">
        <v>162</v>
      </c>
      <c r="R142" s="134">
        <v>6005</v>
      </c>
      <c r="S142" s="134">
        <v>0</v>
      </c>
      <c r="T142" s="134">
        <v>318550</v>
      </c>
      <c r="U142" s="134">
        <v>1150</v>
      </c>
      <c r="V142" s="134">
        <v>46451</v>
      </c>
      <c r="W142" s="134">
        <v>547</v>
      </c>
      <c r="X142" s="134">
        <v>37825</v>
      </c>
      <c r="Y142" s="134">
        <v>163</v>
      </c>
      <c r="Z142" s="134">
        <v>16657</v>
      </c>
      <c r="AA142" s="134">
        <v>18</v>
      </c>
      <c r="AB142" s="134">
        <v>55540</v>
      </c>
      <c r="AC142" s="134">
        <v>95</v>
      </c>
      <c r="AD142" s="134">
        <v>10110</v>
      </c>
      <c r="AE142" s="134">
        <v>87</v>
      </c>
      <c r="AF142" s="134">
        <v>7485</v>
      </c>
      <c r="AG142" s="134">
        <v>103</v>
      </c>
      <c r="AH142" s="134">
        <v>6706</v>
      </c>
      <c r="AI142" s="134">
        <v>82</v>
      </c>
      <c r="AJ142" s="134">
        <v>7450</v>
      </c>
      <c r="AK142" s="134">
        <v>113</v>
      </c>
      <c r="AL142" s="134">
        <v>541003</v>
      </c>
      <c r="AM142" s="134">
        <v>5119</v>
      </c>
      <c r="AN142" s="134">
        <v>12928</v>
      </c>
      <c r="AO142" s="134">
        <v>20</v>
      </c>
      <c r="AP142" s="134">
        <v>25250</v>
      </c>
      <c r="AQ142" s="134">
        <v>48</v>
      </c>
      <c r="AR142" s="134">
        <v>7858</v>
      </c>
      <c r="AS142" s="134">
        <v>107</v>
      </c>
      <c r="AT142" s="134">
        <v>59415</v>
      </c>
      <c r="AU142" s="134">
        <v>642</v>
      </c>
      <c r="AV142" s="525">
        <v>5490</v>
      </c>
      <c r="AW142" s="525">
        <v>60</v>
      </c>
      <c r="AX142" s="525">
        <f t="shared" si="31"/>
        <v>1457190</v>
      </c>
      <c r="AY142" s="525">
        <f t="shared" si="31"/>
        <v>9500</v>
      </c>
      <c r="AZ142" s="526">
        <f t="shared" si="32"/>
        <v>1466690</v>
      </c>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c r="CG142" s="504"/>
      <c r="CH142" s="504"/>
      <c r="CI142" s="504"/>
      <c r="CJ142" s="504"/>
      <c r="CK142" s="504"/>
      <c r="CL142" s="504"/>
    </row>
    <row r="143" spans="1:90" s="503" customFormat="1" x14ac:dyDescent="0.25">
      <c r="A143" s="524">
        <v>45231</v>
      </c>
      <c r="B143" s="134">
        <v>119193</v>
      </c>
      <c r="C143" s="134">
        <v>218</v>
      </c>
      <c r="D143" s="134">
        <v>16123</v>
      </c>
      <c r="E143" s="134">
        <v>107</v>
      </c>
      <c r="F143" s="134">
        <v>16748</v>
      </c>
      <c r="G143" s="134">
        <v>4</v>
      </c>
      <c r="H143" s="134">
        <v>15500</v>
      </c>
      <c r="I143" s="134">
        <v>90</v>
      </c>
      <c r="J143" s="134">
        <v>40134</v>
      </c>
      <c r="K143" s="134">
        <v>313</v>
      </c>
      <c r="L143" s="134">
        <v>25899</v>
      </c>
      <c r="M143" s="134">
        <v>154</v>
      </c>
      <c r="N143" s="134">
        <v>34051</v>
      </c>
      <c r="O143" s="134">
        <v>92</v>
      </c>
      <c r="P143" s="134">
        <v>21751</v>
      </c>
      <c r="Q143" s="134">
        <v>162</v>
      </c>
      <c r="R143" s="134">
        <v>5962</v>
      </c>
      <c r="S143" s="134">
        <v>0</v>
      </c>
      <c r="T143" s="134">
        <v>313098</v>
      </c>
      <c r="U143" s="134">
        <v>1125</v>
      </c>
      <c r="V143" s="134">
        <v>45974</v>
      </c>
      <c r="W143" s="134">
        <v>589</v>
      </c>
      <c r="X143" s="134">
        <v>37463</v>
      </c>
      <c r="Y143" s="134">
        <v>161</v>
      </c>
      <c r="Z143" s="134">
        <v>16095</v>
      </c>
      <c r="AA143" s="134">
        <v>18</v>
      </c>
      <c r="AB143" s="134">
        <v>54858</v>
      </c>
      <c r="AC143" s="134">
        <v>95</v>
      </c>
      <c r="AD143" s="134">
        <v>9945</v>
      </c>
      <c r="AE143" s="134">
        <v>87</v>
      </c>
      <c r="AF143" s="134">
        <v>7411</v>
      </c>
      <c r="AG143" s="134">
        <v>103</v>
      </c>
      <c r="AH143" s="134">
        <v>6632</v>
      </c>
      <c r="AI143" s="134">
        <v>82</v>
      </c>
      <c r="AJ143" s="134">
        <v>7349</v>
      </c>
      <c r="AK143" s="134">
        <v>113</v>
      </c>
      <c r="AL143" s="134">
        <v>537067</v>
      </c>
      <c r="AM143" s="134">
        <v>5029</v>
      </c>
      <c r="AN143" s="134">
        <v>12728</v>
      </c>
      <c r="AO143" s="134">
        <v>20</v>
      </c>
      <c r="AP143" s="134">
        <v>24840</v>
      </c>
      <c r="AQ143" s="134">
        <v>48</v>
      </c>
      <c r="AR143" s="134">
        <v>7743</v>
      </c>
      <c r="AS143" s="134">
        <v>104</v>
      </c>
      <c r="AT143" s="134">
        <v>58925</v>
      </c>
      <c r="AU143" s="134">
        <v>616</v>
      </c>
      <c r="AV143" s="525">
        <v>5409</v>
      </c>
      <c r="AW143" s="525">
        <v>60</v>
      </c>
      <c r="AX143" s="525">
        <f t="shared" si="31"/>
        <v>1440898</v>
      </c>
      <c r="AY143" s="525">
        <f t="shared" si="31"/>
        <v>9390</v>
      </c>
      <c r="AZ143" s="526">
        <f t="shared" si="32"/>
        <v>1450288</v>
      </c>
      <c r="BB143" s="504"/>
      <c r="BC143" s="504"/>
      <c r="BD143" s="504"/>
      <c r="BE143" s="504"/>
      <c r="BF143" s="504"/>
      <c r="BG143" s="504"/>
      <c r="BH143" s="504"/>
      <c r="BI143" s="504"/>
      <c r="BJ143" s="504"/>
      <c r="BK143" s="504"/>
      <c r="BL143" s="504"/>
      <c r="BM143" s="504"/>
      <c r="BN143" s="504"/>
      <c r="BO143" s="504"/>
      <c r="BP143" s="504"/>
      <c r="BQ143" s="504"/>
      <c r="BR143" s="504"/>
      <c r="BS143" s="504"/>
      <c r="BT143" s="504"/>
      <c r="BU143" s="504"/>
      <c r="BV143" s="504"/>
      <c r="BW143" s="504"/>
      <c r="BX143" s="504"/>
      <c r="BY143" s="504"/>
      <c r="BZ143" s="504"/>
      <c r="CA143" s="504"/>
      <c r="CB143" s="504"/>
      <c r="CC143" s="504"/>
      <c r="CD143" s="504"/>
      <c r="CE143" s="504"/>
      <c r="CF143" s="504"/>
      <c r="CG143" s="504"/>
      <c r="CH143" s="504"/>
      <c r="CI143" s="504"/>
      <c r="CJ143" s="504"/>
      <c r="CK143" s="504"/>
      <c r="CL143" s="504"/>
    </row>
    <row r="144" spans="1:90" s="503" customFormat="1" x14ac:dyDescent="0.25">
      <c r="A144" s="524">
        <v>45261</v>
      </c>
      <c r="B144" s="134">
        <v>118588</v>
      </c>
      <c r="C144" s="134">
        <v>218</v>
      </c>
      <c r="D144" s="134">
        <v>16020</v>
      </c>
      <c r="E144" s="134">
        <v>107</v>
      </c>
      <c r="F144" s="134">
        <v>16576</v>
      </c>
      <c r="G144" s="134">
        <v>4</v>
      </c>
      <c r="H144" s="134">
        <v>15344</v>
      </c>
      <c r="I144" s="134">
        <v>90</v>
      </c>
      <c r="J144" s="134">
        <v>39801</v>
      </c>
      <c r="K144" s="134">
        <v>315</v>
      </c>
      <c r="L144" s="134">
        <v>25655</v>
      </c>
      <c r="M144" s="134">
        <v>154</v>
      </c>
      <c r="N144" s="134">
        <v>33444</v>
      </c>
      <c r="O144" s="134">
        <v>92</v>
      </c>
      <c r="P144" s="134">
        <v>21348</v>
      </c>
      <c r="Q144" s="134">
        <v>162</v>
      </c>
      <c r="R144" s="134">
        <v>5915</v>
      </c>
      <c r="S144" s="134">
        <v>0</v>
      </c>
      <c r="T144" s="134">
        <v>307718</v>
      </c>
      <c r="U144" s="134">
        <v>1127</v>
      </c>
      <c r="V144" s="134">
        <v>45448</v>
      </c>
      <c r="W144" s="134">
        <v>587</v>
      </c>
      <c r="X144" s="134">
        <v>37052</v>
      </c>
      <c r="Y144" s="134">
        <v>159</v>
      </c>
      <c r="Z144" s="134">
        <v>15616</v>
      </c>
      <c r="AA144" s="134">
        <v>18</v>
      </c>
      <c r="AB144" s="134">
        <v>53956</v>
      </c>
      <c r="AC144" s="134">
        <v>95</v>
      </c>
      <c r="AD144" s="134">
        <v>9777</v>
      </c>
      <c r="AE144" s="134">
        <v>87</v>
      </c>
      <c r="AF144" s="134">
        <v>7315</v>
      </c>
      <c r="AG144" s="134">
        <v>103</v>
      </c>
      <c r="AH144" s="134">
        <v>6574</v>
      </c>
      <c r="AI144" s="134">
        <v>82</v>
      </c>
      <c r="AJ144" s="134">
        <v>7232</v>
      </c>
      <c r="AK144" s="134">
        <v>113</v>
      </c>
      <c r="AL144" s="134">
        <v>533269</v>
      </c>
      <c r="AM144" s="134">
        <v>5000</v>
      </c>
      <c r="AN144" s="134">
        <v>12513</v>
      </c>
      <c r="AO144" s="134">
        <v>20</v>
      </c>
      <c r="AP144" s="134">
        <v>24474</v>
      </c>
      <c r="AQ144" s="134">
        <v>48</v>
      </c>
      <c r="AR144" s="134">
        <v>7636</v>
      </c>
      <c r="AS144" s="134">
        <v>100</v>
      </c>
      <c r="AT144" s="134">
        <v>58485</v>
      </c>
      <c r="AU144" s="134">
        <v>620</v>
      </c>
      <c r="AV144" s="525">
        <v>5324</v>
      </c>
      <c r="AW144" s="525">
        <v>60</v>
      </c>
      <c r="AX144" s="525">
        <f t="shared" ref="AX144:AY153" si="33">B144+D144+F144+H144+J144+L144+N144+P144+R144+T144+V144+X144+Z144+AB144+AD144+AF144+AH144+AJ144+AL144+AN144+AP144+AR144+AT144+AV144</f>
        <v>1425080</v>
      </c>
      <c r="AY144" s="525">
        <f t="shared" si="33"/>
        <v>9361</v>
      </c>
      <c r="AZ144" s="526">
        <f t="shared" si="32"/>
        <v>1434441</v>
      </c>
      <c r="BB144" s="504"/>
      <c r="BC144" s="504"/>
      <c r="BD144" s="504"/>
      <c r="BE144" s="504"/>
      <c r="BF144" s="504"/>
      <c r="BG144" s="504"/>
      <c r="BH144" s="504"/>
      <c r="BI144" s="504"/>
      <c r="BJ144" s="504"/>
      <c r="BK144" s="504"/>
      <c r="BL144" s="504"/>
      <c r="BM144" s="504"/>
      <c r="BN144" s="504"/>
      <c r="BO144" s="504"/>
      <c r="BP144" s="504"/>
      <c r="BQ144" s="504"/>
      <c r="BR144" s="504"/>
      <c r="BS144" s="504"/>
      <c r="BT144" s="504"/>
      <c r="BU144" s="504"/>
      <c r="BV144" s="504"/>
      <c r="BW144" s="504"/>
      <c r="BX144" s="504"/>
      <c r="BY144" s="504"/>
      <c r="BZ144" s="504"/>
      <c r="CA144" s="504"/>
      <c r="CB144" s="504"/>
      <c r="CC144" s="504"/>
      <c r="CD144" s="504"/>
      <c r="CE144" s="504"/>
      <c r="CF144" s="504"/>
      <c r="CG144" s="504"/>
      <c r="CH144" s="504"/>
      <c r="CI144" s="504"/>
      <c r="CJ144" s="504"/>
      <c r="CK144" s="504"/>
      <c r="CL144" s="504"/>
    </row>
    <row r="145" spans="1:90" s="503" customFormat="1" x14ac:dyDescent="0.25">
      <c r="A145" s="524">
        <v>45292</v>
      </c>
      <c r="B145" s="134">
        <v>111755</v>
      </c>
      <c r="C145" s="134">
        <v>218</v>
      </c>
      <c r="D145" s="134">
        <v>15892</v>
      </c>
      <c r="E145" s="134">
        <v>107</v>
      </c>
      <c r="F145" s="134">
        <v>16407</v>
      </c>
      <c r="G145" s="134">
        <v>4</v>
      </c>
      <c r="H145" s="134">
        <v>15211</v>
      </c>
      <c r="I145" s="134">
        <v>90</v>
      </c>
      <c r="J145" s="134">
        <v>39522</v>
      </c>
      <c r="K145" s="134">
        <v>312</v>
      </c>
      <c r="L145" s="134">
        <v>25331</v>
      </c>
      <c r="M145" s="134">
        <v>154</v>
      </c>
      <c r="N145" s="134">
        <v>32794</v>
      </c>
      <c r="O145" s="134">
        <v>92</v>
      </c>
      <c r="P145" s="134">
        <v>20996</v>
      </c>
      <c r="Q145" s="134">
        <v>162</v>
      </c>
      <c r="R145" s="134">
        <v>5866</v>
      </c>
      <c r="S145" s="134">
        <v>0</v>
      </c>
      <c r="T145" s="134">
        <v>300604</v>
      </c>
      <c r="U145" s="134">
        <v>1116</v>
      </c>
      <c r="V145" s="134">
        <v>44959</v>
      </c>
      <c r="W145" s="134">
        <v>542</v>
      </c>
      <c r="X145" s="134">
        <v>36640</v>
      </c>
      <c r="Y145" s="134">
        <v>159</v>
      </c>
      <c r="Z145" s="134">
        <v>15153</v>
      </c>
      <c r="AA145" s="134">
        <v>18</v>
      </c>
      <c r="AB145" s="134">
        <v>53142</v>
      </c>
      <c r="AC145" s="134">
        <v>95</v>
      </c>
      <c r="AD145" s="134">
        <v>9604</v>
      </c>
      <c r="AE145" s="134">
        <v>87</v>
      </c>
      <c r="AF145" s="134">
        <v>7249</v>
      </c>
      <c r="AG145" s="134">
        <v>103</v>
      </c>
      <c r="AH145" s="134">
        <v>6495</v>
      </c>
      <c r="AI145" s="134">
        <v>82</v>
      </c>
      <c r="AJ145" s="134">
        <v>7141</v>
      </c>
      <c r="AK145" s="134">
        <v>113</v>
      </c>
      <c r="AL145" s="134">
        <v>529056</v>
      </c>
      <c r="AM145" s="134">
        <v>4950</v>
      </c>
      <c r="AN145" s="134">
        <v>12341</v>
      </c>
      <c r="AO145" s="134">
        <v>20</v>
      </c>
      <c r="AP145" s="134">
        <v>24076</v>
      </c>
      <c r="AQ145" s="134">
        <v>48</v>
      </c>
      <c r="AR145" s="134">
        <v>7525</v>
      </c>
      <c r="AS145" s="134">
        <v>100</v>
      </c>
      <c r="AT145" s="134">
        <v>58036</v>
      </c>
      <c r="AU145" s="134">
        <v>608</v>
      </c>
      <c r="AV145" s="525">
        <v>5245</v>
      </c>
      <c r="AW145" s="525">
        <v>60</v>
      </c>
      <c r="AX145" s="525">
        <f t="shared" si="33"/>
        <v>1401040</v>
      </c>
      <c r="AY145" s="525">
        <f t="shared" si="33"/>
        <v>9240</v>
      </c>
      <c r="AZ145" s="526">
        <f t="shared" ref="AZ145:AZ154" si="34">SUM(AX145:AY145)</f>
        <v>1410280</v>
      </c>
      <c r="BB145" s="504"/>
      <c r="BC145" s="504"/>
      <c r="BD145" s="504"/>
      <c r="BE145" s="504"/>
      <c r="BF145" s="504"/>
      <c r="BG145" s="504"/>
      <c r="BH145" s="504"/>
      <c r="BI145" s="504"/>
      <c r="BJ145" s="504"/>
      <c r="BK145" s="504"/>
      <c r="BL145" s="504"/>
      <c r="BM145" s="504"/>
      <c r="BN145" s="504"/>
      <c r="BO145" s="504"/>
      <c r="BP145" s="504"/>
      <c r="BQ145" s="504"/>
      <c r="BR145" s="504"/>
      <c r="BS145" s="504"/>
      <c r="BT145" s="504"/>
      <c r="BU145" s="504"/>
      <c r="BV145" s="504"/>
      <c r="BW145" s="504"/>
      <c r="BX145" s="504"/>
      <c r="BY145" s="504"/>
      <c r="BZ145" s="504"/>
      <c r="CA145" s="504"/>
      <c r="CB145" s="504"/>
      <c r="CC145" s="504"/>
      <c r="CD145" s="504"/>
      <c r="CE145" s="504"/>
      <c r="CF145" s="504"/>
      <c r="CG145" s="504"/>
      <c r="CH145" s="504"/>
      <c r="CI145" s="504"/>
      <c r="CJ145" s="504"/>
      <c r="CK145" s="504"/>
      <c r="CL145" s="504"/>
    </row>
    <row r="146" spans="1:90" s="503" customFormat="1" x14ac:dyDescent="0.25">
      <c r="A146" s="524">
        <v>45323</v>
      </c>
      <c r="B146" s="134">
        <v>111055</v>
      </c>
      <c r="C146" s="134">
        <v>217</v>
      </c>
      <c r="D146" s="134">
        <v>15792</v>
      </c>
      <c r="E146" s="134">
        <v>105</v>
      </c>
      <c r="F146" s="134">
        <v>16271</v>
      </c>
      <c r="G146" s="134">
        <v>4</v>
      </c>
      <c r="H146" s="134">
        <v>15077</v>
      </c>
      <c r="I146" s="134">
        <v>90</v>
      </c>
      <c r="J146" s="134">
        <v>39221</v>
      </c>
      <c r="K146" s="134">
        <v>312</v>
      </c>
      <c r="L146" s="134">
        <v>25138</v>
      </c>
      <c r="M146" s="134">
        <v>154</v>
      </c>
      <c r="N146" s="134">
        <v>32392</v>
      </c>
      <c r="O146" s="134">
        <v>92</v>
      </c>
      <c r="P146" s="134">
        <v>20679</v>
      </c>
      <c r="Q146" s="134">
        <v>162</v>
      </c>
      <c r="R146" s="134">
        <v>5840</v>
      </c>
      <c r="S146" s="134">
        <v>0</v>
      </c>
      <c r="T146" s="134">
        <v>294831</v>
      </c>
      <c r="U146" s="134">
        <v>1117</v>
      </c>
      <c r="V146" s="134">
        <v>44637</v>
      </c>
      <c r="W146" s="134">
        <v>584</v>
      </c>
      <c r="X146" s="134">
        <v>36190</v>
      </c>
      <c r="Y146" s="134">
        <v>159</v>
      </c>
      <c r="Z146" s="134">
        <v>14883</v>
      </c>
      <c r="AA146" s="134">
        <v>18</v>
      </c>
      <c r="AB146" s="134">
        <v>52753</v>
      </c>
      <c r="AC146" s="134">
        <v>95</v>
      </c>
      <c r="AD146" s="134">
        <v>9463</v>
      </c>
      <c r="AE146" s="134">
        <v>87</v>
      </c>
      <c r="AF146" s="134">
        <v>7180</v>
      </c>
      <c r="AG146" s="134">
        <v>103</v>
      </c>
      <c r="AH146" s="134">
        <v>6420</v>
      </c>
      <c r="AI146" s="134">
        <v>82</v>
      </c>
      <c r="AJ146" s="134">
        <v>7050</v>
      </c>
      <c r="AK146" s="134">
        <v>113</v>
      </c>
      <c r="AL146" s="134">
        <v>522791</v>
      </c>
      <c r="AM146" s="134">
        <v>4951</v>
      </c>
      <c r="AN146" s="134">
        <v>12219</v>
      </c>
      <c r="AO146" s="134">
        <v>18</v>
      </c>
      <c r="AP146" s="134">
        <v>23665</v>
      </c>
      <c r="AQ146" s="134">
        <v>48</v>
      </c>
      <c r="AR146" s="134">
        <v>7427</v>
      </c>
      <c r="AS146" s="134">
        <v>95</v>
      </c>
      <c r="AT146" s="134">
        <v>57597</v>
      </c>
      <c r="AU146" s="134">
        <v>610</v>
      </c>
      <c r="AV146" s="525">
        <v>5160</v>
      </c>
      <c r="AW146" s="525">
        <v>60</v>
      </c>
      <c r="AX146" s="525">
        <f t="shared" si="33"/>
        <v>1383731</v>
      </c>
      <c r="AY146" s="525">
        <f t="shared" si="33"/>
        <v>9276</v>
      </c>
      <c r="AZ146" s="526">
        <f t="shared" si="34"/>
        <v>1393007</v>
      </c>
      <c r="BB146" s="504"/>
      <c r="BC146" s="504"/>
      <c r="BD146" s="504"/>
      <c r="BE146" s="504"/>
      <c r="BF146" s="504"/>
      <c r="BG146" s="504"/>
      <c r="BH146" s="504"/>
      <c r="BI146" s="504"/>
      <c r="BJ146" s="504"/>
      <c r="BK146" s="504"/>
      <c r="BL146" s="504"/>
      <c r="BM146" s="504"/>
      <c r="BN146" s="504"/>
      <c r="BO146" s="504"/>
      <c r="BP146" s="504"/>
      <c r="BQ146" s="504"/>
      <c r="BR146" s="504"/>
      <c r="BS146" s="504"/>
      <c r="BT146" s="504"/>
      <c r="BU146" s="504"/>
      <c r="BV146" s="504"/>
      <c r="BW146" s="504"/>
      <c r="BX146" s="504"/>
      <c r="BY146" s="504"/>
      <c r="BZ146" s="504"/>
      <c r="CA146" s="504"/>
      <c r="CB146" s="504"/>
      <c r="CC146" s="504"/>
      <c r="CD146" s="504"/>
      <c r="CE146" s="504"/>
      <c r="CF146" s="504"/>
      <c r="CG146" s="504"/>
      <c r="CH146" s="504"/>
      <c r="CI146" s="504"/>
      <c r="CJ146" s="504"/>
      <c r="CK146" s="504"/>
      <c r="CL146" s="504"/>
    </row>
    <row r="147" spans="1:90" s="503" customFormat="1" x14ac:dyDescent="0.25">
      <c r="A147" s="524">
        <v>45352</v>
      </c>
      <c r="B147" s="134">
        <v>110302</v>
      </c>
      <c r="C147" s="134">
        <v>220</v>
      </c>
      <c r="D147" s="134">
        <v>15646</v>
      </c>
      <c r="E147" s="134">
        <v>105</v>
      </c>
      <c r="F147" s="134">
        <v>16087</v>
      </c>
      <c r="G147" s="134">
        <v>4</v>
      </c>
      <c r="H147" s="134">
        <v>14937</v>
      </c>
      <c r="I147" s="134">
        <v>90</v>
      </c>
      <c r="J147" s="134">
        <v>38796</v>
      </c>
      <c r="K147" s="134">
        <v>308</v>
      </c>
      <c r="L147" s="134">
        <v>24806</v>
      </c>
      <c r="M147" s="134">
        <v>154</v>
      </c>
      <c r="N147" s="134">
        <v>31777</v>
      </c>
      <c r="O147" s="134">
        <v>92</v>
      </c>
      <c r="P147" s="134">
        <v>20303</v>
      </c>
      <c r="Q147" s="134">
        <v>162</v>
      </c>
      <c r="R147" s="134">
        <v>5754</v>
      </c>
      <c r="S147" s="134">
        <v>0</v>
      </c>
      <c r="T147" s="134">
        <v>288142</v>
      </c>
      <c r="U147" s="134">
        <v>1110</v>
      </c>
      <c r="V147" s="134">
        <v>44014</v>
      </c>
      <c r="W147" s="134">
        <v>584</v>
      </c>
      <c r="X147" s="134">
        <v>35789</v>
      </c>
      <c r="Y147" s="134">
        <v>159</v>
      </c>
      <c r="Z147" s="134">
        <v>14391</v>
      </c>
      <c r="AA147" s="134">
        <v>18</v>
      </c>
      <c r="AB147" s="134">
        <v>51763</v>
      </c>
      <c r="AC147" s="134">
        <v>95</v>
      </c>
      <c r="AD147" s="134">
        <v>9298</v>
      </c>
      <c r="AE147" s="134">
        <v>87</v>
      </c>
      <c r="AF147" s="134">
        <v>7086</v>
      </c>
      <c r="AG147" s="134">
        <v>103</v>
      </c>
      <c r="AH147" s="134">
        <v>6352</v>
      </c>
      <c r="AI147" s="134">
        <v>82</v>
      </c>
      <c r="AJ147" s="134">
        <v>6970</v>
      </c>
      <c r="AK147" s="134">
        <v>113</v>
      </c>
      <c r="AL147" s="134">
        <v>518166</v>
      </c>
      <c r="AM147" s="134">
        <v>4917</v>
      </c>
      <c r="AN147" s="134">
        <v>11951</v>
      </c>
      <c r="AO147" s="134">
        <v>18</v>
      </c>
      <c r="AP147" s="134">
        <v>23465</v>
      </c>
      <c r="AQ147" s="134">
        <v>46</v>
      </c>
      <c r="AR147" s="134">
        <v>7320</v>
      </c>
      <c r="AS147" s="134">
        <v>95</v>
      </c>
      <c r="AT147" s="134">
        <v>57119</v>
      </c>
      <c r="AU147" s="134">
        <v>606</v>
      </c>
      <c r="AV147" s="525">
        <v>5064</v>
      </c>
      <c r="AW147" s="525">
        <v>60</v>
      </c>
      <c r="AX147" s="525">
        <f t="shared" si="33"/>
        <v>1365298</v>
      </c>
      <c r="AY147" s="525">
        <f t="shared" si="33"/>
        <v>9228</v>
      </c>
      <c r="AZ147" s="526">
        <f t="shared" si="34"/>
        <v>1374526</v>
      </c>
      <c r="BB147" s="504"/>
      <c r="BC147" s="504"/>
      <c r="BD147" s="504"/>
      <c r="BE147" s="504"/>
      <c r="BF147" s="504"/>
      <c r="BG147" s="504"/>
      <c r="BH147" s="504"/>
      <c r="BI147" s="504"/>
      <c r="BJ147" s="504"/>
      <c r="BK147" s="504"/>
      <c r="BL147" s="504"/>
      <c r="BM147" s="504"/>
      <c r="BN147" s="504"/>
      <c r="BO147" s="504"/>
      <c r="BP147" s="504"/>
      <c r="BQ147" s="504"/>
      <c r="BR147" s="504"/>
      <c r="BS147" s="504"/>
      <c r="BT147" s="504"/>
      <c r="BU147" s="504"/>
      <c r="BV147" s="504"/>
      <c r="BW147" s="504"/>
      <c r="BX147" s="504"/>
      <c r="BY147" s="504"/>
      <c r="BZ147" s="504"/>
      <c r="CA147" s="504"/>
      <c r="CB147" s="504"/>
      <c r="CC147" s="504"/>
      <c r="CD147" s="504"/>
      <c r="CE147" s="504"/>
      <c r="CF147" s="504"/>
      <c r="CG147" s="504"/>
      <c r="CH147" s="504"/>
      <c r="CI147" s="504"/>
      <c r="CJ147" s="504"/>
      <c r="CK147" s="504"/>
      <c r="CL147" s="504"/>
    </row>
    <row r="148" spans="1:90" s="503" customFormat="1" x14ac:dyDescent="0.25">
      <c r="A148" s="524">
        <v>45383</v>
      </c>
      <c r="B148" s="134">
        <v>107310</v>
      </c>
      <c r="C148" s="134">
        <v>213</v>
      </c>
      <c r="D148" s="134">
        <v>15533</v>
      </c>
      <c r="E148" s="134">
        <v>105</v>
      </c>
      <c r="F148" s="134">
        <v>15914</v>
      </c>
      <c r="G148" s="134">
        <v>4</v>
      </c>
      <c r="H148" s="134">
        <v>14808</v>
      </c>
      <c r="I148" s="134">
        <v>89</v>
      </c>
      <c r="J148" s="134">
        <v>38485</v>
      </c>
      <c r="K148" s="134">
        <v>308</v>
      </c>
      <c r="L148" s="134">
        <v>24467</v>
      </c>
      <c r="M148" s="134">
        <v>153</v>
      </c>
      <c r="N148" s="134">
        <v>31254</v>
      </c>
      <c r="O148" s="134">
        <v>92</v>
      </c>
      <c r="P148" s="134">
        <v>20012</v>
      </c>
      <c r="Q148" s="134">
        <v>162</v>
      </c>
      <c r="R148" s="134">
        <v>5700</v>
      </c>
      <c r="S148" s="134">
        <v>0</v>
      </c>
      <c r="T148" s="134">
        <v>282509</v>
      </c>
      <c r="U148" s="134">
        <v>1106</v>
      </c>
      <c r="V148" s="134">
        <v>43622</v>
      </c>
      <c r="W148" s="134">
        <v>584</v>
      </c>
      <c r="X148" s="134">
        <v>35385</v>
      </c>
      <c r="Y148" s="134">
        <v>159</v>
      </c>
      <c r="Z148" s="134">
        <v>14080</v>
      </c>
      <c r="AA148" s="134">
        <v>18</v>
      </c>
      <c r="AB148" s="134">
        <v>51115</v>
      </c>
      <c r="AC148" s="134">
        <v>95</v>
      </c>
      <c r="AD148" s="134">
        <v>9145</v>
      </c>
      <c r="AE148" s="134">
        <v>87</v>
      </c>
      <c r="AF148" s="134">
        <v>7003</v>
      </c>
      <c r="AG148" s="134">
        <v>103</v>
      </c>
      <c r="AH148" s="134">
        <v>6301</v>
      </c>
      <c r="AI148" s="134">
        <v>82</v>
      </c>
      <c r="AJ148" s="134">
        <v>6855</v>
      </c>
      <c r="AK148" s="134">
        <v>113</v>
      </c>
      <c r="AL148" s="134">
        <v>513539</v>
      </c>
      <c r="AM148" s="134">
        <v>4882</v>
      </c>
      <c r="AN148" s="134">
        <v>11785</v>
      </c>
      <c r="AO148" s="134">
        <v>18</v>
      </c>
      <c r="AP148" s="134">
        <v>23051</v>
      </c>
      <c r="AQ148" s="134">
        <v>46</v>
      </c>
      <c r="AR148" s="134">
        <v>7226</v>
      </c>
      <c r="AS148" s="134">
        <v>94</v>
      </c>
      <c r="AT148" s="134">
        <v>56644</v>
      </c>
      <c r="AU148" s="134">
        <v>602</v>
      </c>
      <c r="AV148" s="525">
        <v>4982</v>
      </c>
      <c r="AW148" s="525">
        <v>60</v>
      </c>
      <c r="AX148" s="525">
        <f t="shared" si="33"/>
        <v>1346725</v>
      </c>
      <c r="AY148" s="525">
        <f t="shared" si="33"/>
        <v>9175</v>
      </c>
      <c r="AZ148" s="526">
        <f t="shared" si="34"/>
        <v>1355900</v>
      </c>
      <c r="BB148" s="504"/>
      <c r="BC148" s="504"/>
      <c r="BD148" s="504"/>
      <c r="BE148" s="504"/>
      <c r="BF148" s="504"/>
      <c r="BG148" s="504"/>
      <c r="BH148" s="504"/>
      <c r="BI148" s="504"/>
      <c r="BJ148" s="504"/>
      <c r="BK148" s="504"/>
      <c r="BL148" s="504"/>
      <c r="BM148" s="504"/>
      <c r="BN148" s="504"/>
      <c r="BO148" s="504"/>
      <c r="BP148" s="504"/>
      <c r="BQ148" s="504"/>
      <c r="BR148" s="504"/>
      <c r="BS148" s="504"/>
      <c r="BT148" s="504"/>
      <c r="BU148" s="504"/>
      <c r="BV148" s="504"/>
      <c r="BW148" s="504"/>
      <c r="BX148" s="504"/>
      <c r="BY148" s="504"/>
      <c r="BZ148" s="504"/>
      <c r="CA148" s="504"/>
      <c r="CB148" s="504"/>
      <c r="CC148" s="504"/>
      <c r="CD148" s="504"/>
      <c r="CE148" s="504"/>
      <c r="CF148" s="504"/>
      <c r="CG148" s="504"/>
      <c r="CH148" s="504"/>
      <c r="CI148" s="504"/>
      <c r="CJ148" s="504"/>
      <c r="CK148" s="504"/>
      <c r="CL148" s="504"/>
    </row>
    <row r="149" spans="1:90" s="503" customFormat="1" x14ac:dyDescent="0.25">
      <c r="A149" s="524">
        <v>45413</v>
      </c>
      <c r="B149" s="134">
        <v>106523</v>
      </c>
      <c r="C149" s="134">
        <v>213</v>
      </c>
      <c r="D149" s="134">
        <v>15349</v>
      </c>
      <c r="E149" s="134">
        <v>105</v>
      </c>
      <c r="F149" s="134">
        <v>15728</v>
      </c>
      <c r="G149" s="134">
        <v>4</v>
      </c>
      <c r="H149" s="134">
        <v>14646</v>
      </c>
      <c r="I149" s="134">
        <v>89</v>
      </c>
      <c r="J149" s="134">
        <v>38101</v>
      </c>
      <c r="K149" s="134">
        <v>308</v>
      </c>
      <c r="L149" s="134">
        <v>24191</v>
      </c>
      <c r="M149" s="134">
        <v>153</v>
      </c>
      <c r="N149" s="134">
        <v>30606</v>
      </c>
      <c r="O149" s="134">
        <v>92</v>
      </c>
      <c r="P149" s="134">
        <v>19647</v>
      </c>
      <c r="Q149" s="134">
        <v>162</v>
      </c>
      <c r="R149" s="134">
        <v>5656</v>
      </c>
      <c r="S149" s="134">
        <v>0</v>
      </c>
      <c r="T149" s="134">
        <v>277337</v>
      </c>
      <c r="U149" s="134">
        <v>1093</v>
      </c>
      <c r="V149" s="134">
        <v>42957</v>
      </c>
      <c r="W149" s="134">
        <v>578</v>
      </c>
      <c r="X149" s="134">
        <v>34996</v>
      </c>
      <c r="Y149" s="134">
        <v>159</v>
      </c>
      <c r="Z149" s="134">
        <v>13617</v>
      </c>
      <c r="AA149" s="134">
        <v>18</v>
      </c>
      <c r="AB149" s="134">
        <v>50107</v>
      </c>
      <c r="AC149" s="134">
        <v>95</v>
      </c>
      <c r="AD149" s="134">
        <v>8973</v>
      </c>
      <c r="AE149" s="134">
        <v>87</v>
      </c>
      <c r="AF149" s="134">
        <v>6907</v>
      </c>
      <c r="AG149" s="134">
        <v>103</v>
      </c>
      <c r="AH149" s="134">
        <v>6237</v>
      </c>
      <c r="AI149" s="134">
        <v>82</v>
      </c>
      <c r="AJ149" s="134">
        <v>6752</v>
      </c>
      <c r="AK149" s="134">
        <v>113</v>
      </c>
      <c r="AL149" s="134">
        <v>508379</v>
      </c>
      <c r="AM149" s="134">
        <v>4861</v>
      </c>
      <c r="AN149" s="134">
        <v>11526</v>
      </c>
      <c r="AO149" s="134">
        <v>19</v>
      </c>
      <c r="AP149" s="134">
        <v>22615</v>
      </c>
      <c r="AQ149" s="134">
        <v>46</v>
      </c>
      <c r="AR149" s="134">
        <v>7127</v>
      </c>
      <c r="AS149" s="134">
        <v>94</v>
      </c>
      <c r="AT149" s="134">
        <v>56035</v>
      </c>
      <c r="AU149" s="134">
        <v>602</v>
      </c>
      <c r="AV149" s="525">
        <v>4976</v>
      </c>
      <c r="AW149" s="525">
        <v>69</v>
      </c>
      <c r="AX149" s="525">
        <f t="shared" si="33"/>
        <v>1328988</v>
      </c>
      <c r="AY149" s="525">
        <f t="shared" si="33"/>
        <v>9145</v>
      </c>
      <c r="AZ149" s="526">
        <f t="shared" si="34"/>
        <v>1338133</v>
      </c>
      <c r="BB149" s="504"/>
      <c r="BC149" s="504"/>
      <c r="BD149" s="504"/>
      <c r="BE149" s="504"/>
      <c r="BF149" s="504"/>
      <c r="BG149" s="504"/>
      <c r="BH149" s="504"/>
      <c r="BI149" s="504"/>
      <c r="BJ149" s="504"/>
      <c r="BK149" s="504"/>
      <c r="BL149" s="504"/>
      <c r="BM149" s="504"/>
      <c r="BN149" s="504"/>
      <c r="BO149" s="504"/>
      <c r="BP149" s="504"/>
      <c r="BQ149" s="504"/>
      <c r="BR149" s="504"/>
      <c r="BS149" s="504"/>
      <c r="BT149" s="504"/>
      <c r="BU149" s="504"/>
      <c r="BV149" s="504"/>
      <c r="BW149" s="504"/>
      <c r="BX149" s="504"/>
      <c r="BY149" s="504"/>
      <c r="BZ149" s="504"/>
      <c r="CA149" s="504"/>
      <c r="CB149" s="504"/>
      <c r="CC149" s="504"/>
      <c r="CD149" s="504"/>
      <c r="CE149" s="504"/>
      <c r="CF149" s="504"/>
      <c r="CG149" s="504"/>
      <c r="CH149" s="504"/>
      <c r="CI149" s="504"/>
      <c r="CJ149" s="504"/>
      <c r="CK149" s="504"/>
      <c r="CL149" s="504"/>
    </row>
    <row r="150" spans="1:90" s="503" customFormat="1" x14ac:dyDescent="0.25">
      <c r="A150" s="524">
        <v>45444</v>
      </c>
      <c r="B150" s="134">
        <v>105863</v>
      </c>
      <c r="C150" s="134">
        <v>211</v>
      </c>
      <c r="D150" s="134">
        <v>15186</v>
      </c>
      <c r="E150" s="134">
        <v>105</v>
      </c>
      <c r="F150" s="134">
        <v>15485</v>
      </c>
      <c r="G150" s="134">
        <v>4</v>
      </c>
      <c r="H150" s="134">
        <v>14403</v>
      </c>
      <c r="I150" s="134">
        <v>89</v>
      </c>
      <c r="J150" s="134">
        <v>37628</v>
      </c>
      <c r="K150" s="134">
        <v>309</v>
      </c>
      <c r="L150" s="134">
        <v>23800</v>
      </c>
      <c r="M150" s="134">
        <v>153</v>
      </c>
      <c r="N150" s="134">
        <v>29996</v>
      </c>
      <c r="O150" s="134">
        <v>89</v>
      </c>
      <c r="P150" s="134">
        <v>19318</v>
      </c>
      <c r="Q150" s="134">
        <v>162</v>
      </c>
      <c r="R150" s="134">
        <v>5561</v>
      </c>
      <c r="S150" s="134">
        <v>0</v>
      </c>
      <c r="T150" s="134">
        <v>270810</v>
      </c>
      <c r="U150" s="134">
        <v>1090</v>
      </c>
      <c r="V150" s="134">
        <v>42460</v>
      </c>
      <c r="W150" s="134">
        <v>567</v>
      </c>
      <c r="X150" s="134">
        <v>34435</v>
      </c>
      <c r="Y150" s="134">
        <v>157</v>
      </c>
      <c r="Z150" s="134">
        <v>13167</v>
      </c>
      <c r="AA150" s="134">
        <v>18</v>
      </c>
      <c r="AB150" s="134">
        <v>49073</v>
      </c>
      <c r="AC150" s="134">
        <v>95</v>
      </c>
      <c r="AD150" s="134">
        <v>8772</v>
      </c>
      <c r="AE150" s="134">
        <v>87</v>
      </c>
      <c r="AF150" s="134">
        <v>6809</v>
      </c>
      <c r="AG150" s="134">
        <v>103</v>
      </c>
      <c r="AH150" s="134">
        <v>6132</v>
      </c>
      <c r="AI150" s="134">
        <v>82</v>
      </c>
      <c r="AJ150" s="134">
        <v>6621</v>
      </c>
      <c r="AK150" s="134">
        <v>113</v>
      </c>
      <c r="AL150" s="134">
        <v>503975</v>
      </c>
      <c r="AM150" s="134">
        <v>4833</v>
      </c>
      <c r="AN150" s="134">
        <v>11229</v>
      </c>
      <c r="AO150" s="134">
        <v>18</v>
      </c>
      <c r="AP150" s="134">
        <v>22088</v>
      </c>
      <c r="AQ150" s="134">
        <v>44</v>
      </c>
      <c r="AR150" s="134">
        <v>7011</v>
      </c>
      <c r="AS150" s="134">
        <v>90</v>
      </c>
      <c r="AT150" s="134">
        <v>55262</v>
      </c>
      <c r="AU150" s="134">
        <v>600</v>
      </c>
      <c r="AV150" s="525">
        <v>4792</v>
      </c>
      <c r="AW150" s="525">
        <v>60</v>
      </c>
      <c r="AX150" s="525">
        <f t="shared" si="33"/>
        <v>1309876</v>
      </c>
      <c r="AY150" s="525">
        <f t="shared" si="33"/>
        <v>9079</v>
      </c>
      <c r="AZ150" s="526">
        <f t="shared" si="34"/>
        <v>1318955</v>
      </c>
      <c r="BB150" s="504"/>
      <c r="BC150" s="504"/>
      <c r="BD150" s="504"/>
      <c r="BE150" s="504"/>
      <c r="BF150" s="504"/>
      <c r="BG150" s="504"/>
      <c r="BH150" s="504"/>
      <c r="BI150" s="504"/>
      <c r="BJ150" s="504"/>
      <c r="BK150" s="504"/>
      <c r="BL150" s="504"/>
      <c r="BM150" s="504"/>
      <c r="BN150" s="504"/>
      <c r="BO150" s="504"/>
      <c r="BP150" s="504"/>
      <c r="BQ150" s="504"/>
      <c r="BR150" s="504"/>
      <c r="BS150" s="504"/>
      <c r="BT150" s="504"/>
      <c r="BU150" s="504"/>
      <c r="BV150" s="504"/>
      <c r="BW150" s="504"/>
      <c r="BX150" s="504"/>
      <c r="BY150" s="504"/>
      <c r="BZ150" s="504"/>
      <c r="CA150" s="504"/>
      <c r="CB150" s="504"/>
      <c r="CC150" s="504"/>
      <c r="CD150" s="504"/>
      <c r="CE150" s="504"/>
      <c r="CF150" s="504"/>
      <c r="CG150" s="504"/>
      <c r="CH150" s="504"/>
      <c r="CI150" s="504"/>
      <c r="CJ150" s="504"/>
      <c r="CK150" s="504"/>
      <c r="CL150" s="504"/>
    </row>
    <row r="151" spans="1:90" s="503" customFormat="1" x14ac:dyDescent="0.25">
      <c r="A151" s="524">
        <v>45474</v>
      </c>
      <c r="B151" s="134">
        <v>105183</v>
      </c>
      <c r="C151" s="134">
        <v>211</v>
      </c>
      <c r="D151" s="134">
        <v>14987</v>
      </c>
      <c r="E151" s="134">
        <v>105</v>
      </c>
      <c r="F151" s="134">
        <v>15217</v>
      </c>
      <c r="G151" s="134">
        <v>4</v>
      </c>
      <c r="H151" s="134">
        <v>14202</v>
      </c>
      <c r="I151" s="134">
        <v>89</v>
      </c>
      <c r="J151" s="134">
        <v>37093</v>
      </c>
      <c r="K151" s="134">
        <v>309</v>
      </c>
      <c r="L151" s="134">
        <v>23422</v>
      </c>
      <c r="M151" s="134">
        <v>153</v>
      </c>
      <c r="N151" s="134">
        <v>29381</v>
      </c>
      <c r="O151" s="134">
        <v>92</v>
      </c>
      <c r="P151" s="134">
        <v>18954</v>
      </c>
      <c r="Q151" s="134">
        <v>162</v>
      </c>
      <c r="R151" s="134">
        <v>5499</v>
      </c>
      <c r="S151" s="134">
        <v>0</v>
      </c>
      <c r="T151" s="134">
        <v>263685</v>
      </c>
      <c r="U151" s="134">
        <v>1084</v>
      </c>
      <c r="V151" s="134">
        <v>41812</v>
      </c>
      <c r="W151" s="134">
        <v>560</v>
      </c>
      <c r="X151" s="134">
        <v>33928</v>
      </c>
      <c r="Y151" s="134">
        <v>155</v>
      </c>
      <c r="Z151" s="134">
        <v>12694</v>
      </c>
      <c r="AA151" s="134">
        <v>18</v>
      </c>
      <c r="AB151" s="134">
        <v>48055</v>
      </c>
      <c r="AC151" s="134">
        <v>88</v>
      </c>
      <c r="AD151" s="134">
        <v>8637</v>
      </c>
      <c r="AE151" s="134">
        <v>86</v>
      </c>
      <c r="AF151" s="134">
        <v>6705</v>
      </c>
      <c r="AG151" s="134">
        <v>103</v>
      </c>
      <c r="AH151" s="134">
        <v>6028</v>
      </c>
      <c r="AI151" s="134">
        <v>82</v>
      </c>
      <c r="AJ151" s="134">
        <v>6485</v>
      </c>
      <c r="AK151" s="134">
        <v>113</v>
      </c>
      <c r="AL151" s="134">
        <v>498066</v>
      </c>
      <c r="AM151" s="134">
        <v>4809</v>
      </c>
      <c r="AN151" s="134">
        <v>10987</v>
      </c>
      <c r="AO151" s="134">
        <v>18</v>
      </c>
      <c r="AP151" s="134">
        <v>21632</v>
      </c>
      <c r="AQ151" s="134">
        <v>43</v>
      </c>
      <c r="AR151" s="134">
        <v>6900</v>
      </c>
      <c r="AS151" s="134">
        <v>82</v>
      </c>
      <c r="AT151" s="134">
        <v>54544</v>
      </c>
      <c r="AU151" s="134">
        <v>582</v>
      </c>
      <c r="AV151" s="525">
        <v>4669</v>
      </c>
      <c r="AW151" s="525">
        <v>60</v>
      </c>
      <c r="AX151" s="525">
        <f t="shared" si="33"/>
        <v>1288765</v>
      </c>
      <c r="AY151" s="525">
        <f t="shared" si="33"/>
        <v>9008</v>
      </c>
      <c r="AZ151" s="526">
        <f t="shared" si="34"/>
        <v>1297773</v>
      </c>
      <c r="BB151" s="504"/>
      <c r="BC151" s="504"/>
      <c r="BD151" s="504"/>
      <c r="BE151" s="504"/>
      <c r="BF151" s="504"/>
      <c r="BG151" s="504"/>
      <c r="BH151" s="504"/>
      <c r="BI151" s="504"/>
      <c r="BJ151" s="504"/>
      <c r="BK151" s="504"/>
      <c r="BL151" s="504"/>
      <c r="BM151" s="504"/>
      <c r="BN151" s="504"/>
      <c r="BO151" s="504"/>
      <c r="BP151" s="504"/>
      <c r="BQ151" s="504"/>
      <c r="BR151" s="504"/>
      <c r="BS151" s="504"/>
      <c r="BT151" s="504"/>
      <c r="BU151" s="504"/>
      <c r="BV151" s="504"/>
      <c r="BW151" s="504"/>
      <c r="BX151" s="504"/>
      <c r="BY151" s="504"/>
      <c r="BZ151" s="504"/>
      <c r="CA151" s="504"/>
      <c r="CB151" s="504"/>
      <c r="CC151" s="504"/>
      <c r="CD151" s="504"/>
      <c r="CE151" s="504"/>
      <c r="CF151" s="504"/>
      <c r="CG151" s="504"/>
      <c r="CH151" s="504"/>
      <c r="CI151" s="504"/>
      <c r="CJ151" s="504"/>
      <c r="CK151" s="504"/>
      <c r="CL151" s="504"/>
    </row>
    <row r="152" spans="1:90" s="503" customFormat="1" x14ac:dyDescent="0.25">
      <c r="A152" s="524">
        <v>45505</v>
      </c>
      <c r="B152" s="134">
        <v>101534</v>
      </c>
      <c r="C152" s="134">
        <v>208</v>
      </c>
      <c r="D152" s="134">
        <v>12870</v>
      </c>
      <c r="E152" s="134">
        <v>105</v>
      </c>
      <c r="F152" s="134">
        <v>14356</v>
      </c>
      <c r="G152" s="134">
        <v>4</v>
      </c>
      <c r="H152" s="134">
        <v>16178</v>
      </c>
      <c r="I152" s="134">
        <v>84</v>
      </c>
      <c r="J152" s="134">
        <v>35795</v>
      </c>
      <c r="K152" s="134">
        <v>278</v>
      </c>
      <c r="L152" s="134">
        <v>23151</v>
      </c>
      <c r="M152" s="134">
        <v>153</v>
      </c>
      <c r="N152" s="134">
        <v>29214</v>
      </c>
      <c r="O152" s="134">
        <v>92</v>
      </c>
      <c r="P152" s="134">
        <v>18809</v>
      </c>
      <c r="Q152" s="134">
        <v>162</v>
      </c>
      <c r="R152" s="134">
        <v>4990</v>
      </c>
      <c r="S152" s="134">
        <v>0</v>
      </c>
      <c r="T152" s="134">
        <v>262298</v>
      </c>
      <c r="U152" s="134">
        <v>1075</v>
      </c>
      <c r="V152" s="134">
        <v>39720</v>
      </c>
      <c r="W152" s="134">
        <v>560</v>
      </c>
      <c r="X152" s="134">
        <v>32497</v>
      </c>
      <c r="Y152" s="134">
        <v>155</v>
      </c>
      <c r="Z152" s="134">
        <v>12552</v>
      </c>
      <c r="AA152" s="134">
        <v>18</v>
      </c>
      <c r="AB152" s="134">
        <v>46979</v>
      </c>
      <c r="AC152" s="134">
        <v>88</v>
      </c>
      <c r="AD152" s="134">
        <v>8889</v>
      </c>
      <c r="AE152" s="134">
        <v>86</v>
      </c>
      <c r="AF152" s="134">
        <v>7090</v>
      </c>
      <c r="AG152" s="134">
        <v>103</v>
      </c>
      <c r="AH152" s="134">
        <v>6191</v>
      </c>
      <c r="AI152" s="134">
        <v>82</v>
      </c>
      <c r="AJ152" s="134">
        <v>6649</v>
      </c>
      <c r="AK152" s="134">
        <v>113</v>
      </c>
      <c r="AL152" s="134">
        <v>489811</v>
      </c>
      <c r="AM152" s="134">
        <v>4790</v>
      </c>
      <c r="AN152" s="134">
        <v>10792</v>
      </c>
      <c r="AO152" s="134">
        <v>18</v>
      </c>
      <c r="AP152" s="134">
        <v>21995</v>
      </c>
      <c r="AQ152" s="134">
        <v>41</v>
      </c>
      <c r="AR152" s="134">
        <v>6774</v>
      </c>
      <c r="AS152" s="134">
        <v>82</v>
      </c>
      <c r="AT152" s="134">
        <v>53828</v>
      </c>
      <c r="AU152" s="134">
        <v>567</v>
      </c>
      <c r="AV152" s="525">
        <v>4554</v>
      </c>
      <c r="AW152" s="525">
        <v>60</v>
      </c>
      <c r="AX152" s="525">
        <f t="shared" si="33"/>
        <v>1267516</v>
      </c>
      <c r="AY152" s="525">
        <f t="shared" si="33"/>
        <v>8924</v>
      </c>
      <c r="AZ152" s="526">
        <f t="shared" si="34"/>
        <v>1276440</v>
      </c>
      <c r="BB152" s="504"/>
      <c r="BC152" s="504"/>
      <c r="BD152" s="504"/>
      <c r="BE152" s="504"/>
      <c r="BF152" s="504"/>
      <c r="BG152" s="504"/>
      <c r="BH152" s="504"/>
      <c r="BI152" s="504"/>
      <c r="BJ152" s="504"/>
      <c r="BK152" s="504"/>
      <c r="BL152" s="504"/>
      <c r="BM152" s="504"/>
      <c r="BN152" s="504"/>
      <c r="BO152" s="504"/>
      <c r="BP152" s="504"/>
      <c r="BQ152" s="504"/>
      <c r="BR152" s="504"/>
      <c r="BS152" s="504"/>
      <c r="BT152" s="504"/>
      <c r="BU152" s="504"/>
      <c r="BV152" s="504"/>
      <c r="BW152" s="504"/>
      <c r="BX152" s="504"/>
      <c r="BY152" s="504"/>
      <c r="BZ152" s="504"/>
      <c r="CA152" s="504"/>
      <c r="CB152" s="504"/>
      <c r="CC152" s="504"/>
      <c r="CD152" s="504"/>
      <c r="CE152" s="504"/>
      <c r="CF152" s="504"/>
      <c r="CG152" s="504"/>
      <c r="CH152" s="504"/>
      <c r="CI152" s="504"/>
      <c r="CJ152" s="504"/>
      <c r="CK152" s="504"/>
      <c r="CL152" s="504"/>
    </row>
    <row r="153" spans="1:90" s="503" customFormat="1" x14ac:dyDescent="0.25">
      <c r="A153" s="524">
        <v>45536</v>
      </c>
      <c r="B153" s="134">
        <v>103134</v>
      </c>
      <c r="C153" s="134">
        <v>208</v>
      </c>
      <c r="D153" s="134">
        <v>14657</v>
      </c>
      <c r="E153" s="134">
        <v>105</v>
      </c>
      <c r="F153" s="134">
        <v>14723</v>
      </c>
      <c r="G153" s="134">
        <v>3</v>
      </c>
      <c r="H153" s="134">
        <v>13733</v>
      </c>
      <c r="I153" s="134">
        <v>84</v>
      </c>
      <c r="J153" s="134">
        <v>36573</v>
      </c>
      <c r="K153" s="134">
        <v>278</v>
      </c>
      <c r="L153" s="134">
        <v>22575</v>
      </c>
      <c r="M153" s="134">
        <v>153</v>
      </c>
      <c r="N153" s="134">
        <v>28570</v>
      </c>
      <c r="O153" s="134">
        <v>92</v>
      </c>
      <c r="P153" s="134">
        <v>18165</v>
      </c>
      <c r="Q153" s="134">
        <v>160</v>
      </c>
      <c r="R153" s="134">
        <v>5310</v>
      </c>
      <c r="S153" s="134">
        <v>0</v>
      </c>
      <c r="T153" s="134">
        <v>253934</v>
      </c>
      <c r="U153" s="134">
        <v>1070</v>
      </c>
      <c r="V153" s="134">
        <v>40732</v>
      </c>
      <c r="W153" s="134">
        <v>560</v>
      </c>
      <c r="X153" s="134">
        <v>33118</v>
      </c>
      <c r="Y153" s="134">
        <v>153</v>
      </c>
      <c r="Z153" s="134">
        <v>12086</v>
      </c>
      <c r="AA153" s="134">
        <v>18</v>
      </c>
      <c r="AB153" s="134">
        <v>46655</v>
      </c>
      <c r="AC153" s="134">
        <v>82</v>
      </c>
      <c r="AD153" s="134">
        <v>8263</v>
      </c>
      <c r="AE153" s="134">
        <v>86</v>
      </c>
      <c r="AF153" s="134">
        <v>6468</v>
      </c>
      <c r="AG153" s="134">
        <v>103</v>
      </c>
      <c r="AH153" s="134">
        <v>5841</v>
      </c>
      <c r="AI153" s="134">
        <v>82</v>
      </c>
      <c r="AJ153" s="134">
        <v>6202</v>
      </c>
      <c r="AK153" s="134">
        <v>113</v>
      </c>
      <c r="AL153" s="134">
        <v>486100</v>
      </c>
      <c r="AM153" s="134">
        <v>4742</v>
      </c>
      <c r="AN153" s="134">
        <v>10674</v>
      </c>
      <c r="AO153" s="134">
        <v>18</v>
      </c>
      <c r="AP153" s="134">
        <v>21776</v>
      </c>
      <c r="AQ153" s="134">
        <v>41</v>
      </c>
      <c r="AR153" s="134">
        <v>6667</v>
      </c>
      <c r="AS153" s="134">
        <v>82</v>
      </c>
      <c r="AT153" s="134">
        <v>53532</v>
      </c>
      <c r="AU153" s="134">
        <v>566</v>
      </c>
      <c r="AV153" s="525">
        <v>4476</v>
      </c>
      <c r="AW153" s="525">
        <v>60</v>
      </c>
      <c r="AX153" s="525">
        <f t="shared" si="33"/>
        <v>1253964</v>
      </c>
      <c r="AY153" s="525">
        <f t="shared" si="33"/>
        <v>8859</v>
      </c>
      <c r="AZ153" s="526">
        <f t="shared" si="34"/>
        <v>1262823</v>
      </c>
      <c r="BB153" s="504"/>
      <c r="BC153" s="504"/>
      <c r="BD153" s="504"/>
      <c r="BE153" s="504"/>
      <c r="BF153" s="504"/>
      <c r="BG153" s="504"/>
      <c r="BH153" s="504"/>
      <c r="BI153" s="504"/>
      <c r="BJ153" s="504"/>
      <c r="BK153" s="504"/>
      <c r="BL153" s="504"/>
      <c r="BM153" s="504"/>
      <c r="BN153" s="504"/>
      <c r="BO153" s="504"/>
      <c r="BP153" s="504"/>
      <c r="BQ153" s="504"/>
      <c r="BR153" s="504"/>
      <c r="BS153" s="504"/>
      <c r="BT153" s="504"/>
      <c r="BU153" s="504"/>
      <c r="BV153" s="504"/>
      <c r="BW153" s="504"/>
      <c r="BX153" s="504"/>
      <c r="BY153" s="504"/>
      <c r="BZ153" s="504"/>
      <c r="CA153" s="504"/>
      <c r="CB153" s="504"/>
      <c r="CC153" s="504"/>
      <c r="CD153" s="504"/>
      <c r="CE153" s="504"/>
      <c r="CF153" s="504"/>
      <c r="CG153" s="504"/>
      <c r="CH153" s="504"/>
      <c r="CI153" s="504"/>
      <c r="CJ153" s="504"/>
      <c r="CK153" s="504"/>
      <c r="CL153" s="504"/>
    </row>
    <row r="154" spans="1:90" s="503" customFormat="1" x14ac:dyDescent="0.25">
      <c r="A154" s="524">
        <v>45566</v>
      </c>
      <c r="B154" s="134">
        <v>102519</v>
      </c>
      <c r="C154" s="134">
        <v>208</v>
      </c>
      <c r="D154" s="134">
        <v>14523</v>
      </c>
      <c r="E154" s="134">
        <v>105</v>
      </c>
      <c r="F154" s="134">
        <v>14481</v>
      </c>
      <c r="G154" s="134">
        <v>3</v>
      </c>
      <c r="H154" s="134">
        <v>13525</v>
      </c>
      <c r="I154" s="134">
        <v>84</v>
      </c>
      <c r="J154" s="134">
        <v>36152</v>
      </c>
      <c r="K154" s="134">
        <v>278</v>
      </c>
      <c r="L154" s="134">
        <v>22170</v>
      </c>
      <c r="M154" s="134">
        <v>153</v>
      </c>
      <c r="N154" s="134">
        <v>28065</v>
      </c>
      <c r="O154" s="134">
        <v>92</v>
      </c>
      <c r="P154" s="134">
        <v>17733</v>
      </c>
      <c r="Q154" s="134">
        <v>117</v>
      </c>
      <c r="R154" s="134">
        <v>5198</v>
      </c>
      <c r="S154" s="134">
        <v>0</v>
      </c>
      <c r="T154" s="134">
        <v>251538</v>
      </c>
      <c r="U154" s="134">
        <v>1066</v>
      </c>
      <c r="V154" s="134">
        <v>40391</v>
      </c>
      <c r="W154" s="134">
        <v>560</v>
      </c>
      <c r="X154" s="134">
        <v>32609</v>
      </c>
      <c r="Y154" s="134">
        <v>153</v>
      </c>
      <c r="Z154" s="134">
        <v>11792</v>
      </c>
      <c r="AA154" s="134">
        <v>18</v>
      </c>
      <c r="AB154" s="134">
        <v>45922</v>
      </c>
      <c r="AC154" s="134">
        <v>82</v>
      </c>
      <c r="AD154" s="134">
        <v>8088</v>
      </c>
      <c r="AE154" s="134">
        <v>86</v>
      </c>
      <c r="AF154" s="134">
        <v>6340</v>
      </c>
      <c r="AG154" s="134">
        <v>103</v>
      </c>
      <c r="AH154" s="134">
        <v>5743</v>
      </c>
      <c r="AI154" s="134">
        <v>82</v>
      </c>
      <c r="AJ154" s="134">
        <v>6090</v>
      </c>
      <c r="AK154" s="134">
        <v>113</v>
      </c>
      <c r="AL154" s="134">
        <v>484043</v>
      </c>
      <c r="AM154" s="134">
        <v>4746</v>
      </c>
      <c r="AN154" s="134">
        <v>10497</v>
      </c>
      <c r="AO154" s="134">
        <v>18</v>
      </c>
      <c r="AP154" s="134">
        <v>21432</v>
      </c>
      <c r="AQ154" s="134">
        <v>41</v>
      </c>
      <c r="AR154" s="134">
        <v>6549</v>
      </c>
      <c r="AS154" s="134">
        <v>82</v>
      </c>
      <c r="AT154" s="134">
        <v>52857</v>
      </c>
      <c r="AU154" s="134">
        <v>566</v>
      </c>
      <c r="AV154" s="525">
        <v>4374</v>
      </c>
      <c r="AW154" s="525">
        <v>60</v>
      </c>
      <c r="AX154" s="525">
        <v>1242631</v>
      </c>
      <c r="AY154" s="525">
        <v>8816</v>
      </c>
      <c r="AZ154" s="526">
        <f t="shared" si="34"/>
        <v>1251447</v>
      </c>
      <c r="BB154" s="504"/>
      <c r="BC154" s="504"/>
      <c r="BD154" s="504"/>
      <c r="BE154" s="504"/>
      <c r="BF154" s="504"/>
      <c r="BG154" s="504"/>
      <c r="BH154" s="504"/>
      <c r="BI154" s="504"/>
      <c r="BJ154" s="504"/>
      <c r="BK154" s="504"/>
      <c r="BL154" s="504"/>
      <c r="BM154" s="504"/>
      <c r="BN154" s="504"/>
      <c r="BO154" s="504"/>
      <c r="BP154" s="504"/>
      <c r="BQ154" s="504"/>
      <c r="BR154" s="504"/>
      <c r="BS154" s="504"/>
      <c r="BT154" s="504"/>
      <c r="BU154" s="504"/>
      <c r="BV154" s="504"/>
      <c r="BW154" s="504"/>
      <c r="BX154" s="504"/>
      <c r="BY154" s="504"/>
      <c r="BZ154" s="504"/>
      <c r="CA154" s="504"/>
      <c r="CB154" s="504"/>
      <c r="CC154" s="504"/>
      <c r="CD154" s="504"/>
      <c r="CE154" s="504"/>
      <c r="CF154" s="504"/>
      <c r="CG154" s="504"/>
      <c r="CH154" s="504"/>
      <c r="CI154" s="504"/>
      <c r="CJ154" s="504"/>
      <c r="CK154" s="504"/>
      <c r="CL154" s="504"/>
    </row>
    <row r="155" spans="1:90" x14ac:dyDescent="0.25">
      <c r="B155" s="1" t="s">
        <v>33</v>
      </c>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row>
  </sheetData>
  <mergeCells count="28">
    <mergeCell ref="J10:K10"/>
    <mergeCell ref="A10:A11"/>
    <mergeCell ref="B10:C10"/>
    <mergeCell ref="D10:E10"/>
    <mergeCell ref="F10:G10"/>
    <mergeCell ref="H10:I10"/>
    <mergeCell ref="AH10:AI10"/>
    <mergeCell ref="L10:M10"/>
    <mergeCell ref="N10:O10"/>
    <mergeCell ref="P10:Q10"/>
    <mergeCell ref="R10:S10"/>
    <mergeCell ref="T10:U10"/>
    <mergeCell ref="V10:W10"/>
    <mergeCell ref="X10:Y10"/>
    <mergeCell ref="Z10:AA10"/>
    <mergeCell ref="AB10:AC10"/>
    <mergeCell ref="AD10:AE10"/>
    <mergeCell ref="AF10:AG10"/>
    <mergeCell ref="AV10:AW10"/>
    <mergeCell ref="AX10:AX11"/>
    <mergeCell ref="AY10:AY11"/>
    <mergeCell ref="AZ10:AZ11"/>
    <mergeCell ref="AJ10:AK10"/>
    <mergeCell ref="AL10:AM10"/>
    <mergeCell ref="AN10:AO10"/>
    <mergeCell ref="AP10:AQ10"/>
    <mergeCell ref="AR10:AS10"/>
    <mergeCell ref="AT10:AU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A7" zoomScale="70" zoomScaleNormal="70" workbookViewId="0">
      <selection activeCell="G92" sqref="G92"/>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98</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Noviembre de 2024</v>
      </c>
      <c r="B7" s="462"/>
      <c r="C7" s="462"/>
      <c r="D7" s="462"/>
      <c r="E7" s="462"/>
      <c r="F7" s="462"/>
      <c r="G7" s="462"/>
      <c r="H7" s="462"/>
      <c r="I7" s="462"/>
      <c r="J7" s="462"/>
      <c r="K7" s="462"/>
      <c r="L7" s="470" t="s">
        <v>5</v>
      </c>
      <c r="M7" s="463"/>
    </row>
    <row r="8" spans="1:13" ht="15.75" thickBot="1" x14ac:dyDescent="0.3">
      <c r="A8" s="482" t="str">
        <f>Índice!B8</f>
        <v>Fecha de corte: Octubre 2024</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599" t="s">
        <v>103</v>
      </c>
      <c r="C11" s="599"/>
      <c r="D11" s="600" t="s">
        <v>77</v>
      </c>
      <c r="E11" s="600"/>
      <c r="F11" s="600" t="s">
        <v>59</v>
      </c>
      <c r="G11" s="600"/>
      <c r="H11" s="600" t="s">
        <v>46</v>
      </c>
      <c r="I11" s="600"/>
      <c r="J11" s="600" t="s">
        <v>39</v>
      </c>
      <c r="K11" s="600"/>
      <c r="L11" s="600" t="s">
        <v>47</v>
      </c>
      <c r="M11" s="600"/>
    </row>
    <row r="12" spans="1:13" ht="26.25" thickBot="1" x14ac:dyDescent="0.3">
      <c r="A12" s="336" t="s">
        <v>48</v>
      </c>
      <c r="B12" s="537" t="s">
        <v>94</v>
      </c>
      <c r="C12" s="537" t="s">
        <v>99</v>
      </c>
      <c r="D12" s="537" t="s">
        <v>94</v>
      </c>
      <c r="E12" s="537" t="s">
        <v>99</v>
      </c>
      <c r="F12" s="537" t="s">
        <v>94</v>
      </c>
      <c r="G12" s="537" t="s">
        <v>99</v>
      </c>
      <c r="H12" s="537" t="s">
        <v>94</v>
      </c>
      <c r="I12" s="537" t="s">
        <v>99</v>
      </c>
      <c r="J12" s="537" t="s">
        <v>94</v>
      </c>
      <c r="K12" s="537" t="s">
        <v>99</v>
      </c>
      <c r="L12" s="537" t="s">
        <v>94</v>
      </c>
      <c r="M12" s="537" t="s">
        <v>99</v>
      </c>
    </row>
    <row r="13" spans="1:13" x14ac:dyDescent="0.25">
      <c r="A13" s="338" t="s">
        <v>8</v>
      </c>
      <c r="B13" s="520"/>
      <c r="C13" s="520"/>
      <c r="D13" s="520">
        <v>11241</v>
      </c>
      <c r="E13" s="520">
        <v>23</v>
      </c>
      <c r="F13" s="520">
        <v>817</v>
      </c>
      <c r="G13" s="520">
        <v>0</v>
      </c>
      <c r="H13" s="520">
        <v>89987</v>
      </c>
      <c r="I13" s="520">
        <v>161</v>
      </c>
      <c r="J13" s="520">
        <v>43</v>
      </c>
      <c r="K13" s="520"/>
      <c r="L13" s="520">
        <v>431</v>
      </c>
      <c r="M13" s="520">
        <v>24</v>
      </c>
    </row>
    <row r="14" spans="1:13" x14ac:dyDescent="0.25">
      <c r="A14" s="339" t="s">
        <v>9</v>
      </c>
      <c r="B14" s="521"/>
      <c r="C14" s="521"/>
      <c r="D14" s="521">
        <v>14521</v>
      </c>
      <c r="E14" s="521">
        <v>105</v>
      </c>
      <c r="F14" s="521"/>
      <c r="G14" s="521"/>
      <c r="H14" s="521"/>
      <c r="I14" s="521"/>
      <c r="J14" s="521">
        <v>2</v>
      </c>
      <c r="K14" s="521"/>
      <c r="L14" s="521"/>
      <c r="M14" s="521"/>
    </row>
    <row r="15" spans="1:13" x14ac:dyDescent="0.25">
      <c r="A15" s="339" t="s">
        <v>10</v>
      </c>
      <c r="B15" s="521"/>
      <c r="C15" s="521"/>
      <c r="D15" s="521">
        <v>14398</v>
      </c>
      <c r="E15" s="521">
        <v>3</v>
      </c>
      <c r="F15" s="521">
        <v>83</v>
      </c>
      <c r="G15" s="521">
        <v>0</v>
      </c>
      <c r="H15" s="521"/>
      <c r="I15" s="521"/>
      <c r="J15" s="521"/>
      <c r="K15" s="521"/>
      <c r="L15" s="521"/>
      <c r="M15" s="521"/>
    </row>
    <row r="16" spans="1:13" x14ac:dyDescent="0.25">
      <c r="A16" s="339" t="s">
        <v>11</v>
      </c>
      <c r="B16" s="521"/>
      <c r="C16" s="521"/>
      <c r="D16" s="521">
        <v>13510</v>
      </c>
      <c r="E16" s="521">
        <v>84</v>
      </c>
      <c r="F16" s="521">
        <v>3</v>
      </c>
      <c r="G16" s="521">
        <v>0</v>
      </c>
      <c r="H16" s="521"/>
      <c r="I16" s="521"/>
      <c r="J16" s="521"/>
      <c r="K16" s="521"/>
      <c r="L16" s="521">
        <v>12</v>
      </c>
      <c r="M16" s="521">
        <v>0</v>
      </c>
    </row>
    <row r="17" spans="1:13" x14ac:dyDescent="0.25">
      <c r="A17" s="339" t="s">
        <v>12</v>
      </c>
      <c r="B17" s="521"/>
      <c r="C17" s="521"/>
      <c r="D17" s="521">
        <v>34682</v>
      </c>
      <c r="E17" s="521">
        <v>272</v>
      </c>
      <c r="F17" s="521">
        <v>1409</v>
      </c>
      <c r="G17" s="521">
        <v>0</v>
      </c>
      <c r="H17" s="521"/>
      <c r="I17" s="521"/>
      <c r="J17" s="521">
        <v>30</v>
      </c>
      <c r="K17" s="521"/>
      <c r="L17" s="521">
        <v>31</v>
      </c>
      <c r="M17" s="521">
        <v>6</v>
      </c>
    </row>
    <row r="18" spans="1:13" x14ac:dyDescent="0.25">
      <c r="A18" s="339" t="s">
        <v>13</v>
      </c>
      <c r="B18" s="521"/>
      <c r="C18" s="521"/>
      <c r="D18" s="521">
        <v>22000</v>
      </c>
      <c r="E18" s="521">
        <v>153</v>
      </c>
      <c r="F18" s="521">
        <v>149</v>
      </c>
      <c r="G18" s="521">
        <v>0</v>
      </c>
      <c r="H18" s="521"/>
      <c r="I18" s="521"/>
      <c r="J18" s="521">
        <v>21</v>
      </c>
      <c r="K18" s="521"/>
      <c r="L18" s="521"/>
      <c r="M18" s="521"/>
    </row>
    <row r="19" spans="1:13" x14ac:dyDescent="0.25">
      <c r="A19" s="339" t="s">
        <v>14</v>
      </c>
      <c r="B19" s="521"/>
      <c r="C19" s="521"/>
      <c r="D19" s="521">
        <v>25484</v>
      </c>
      <c r="E19" s="521">
        <v>40</v>
      </c>
      <c r="F19" s="521">
        <v>1708</v>
      </c>
      <c r="G19" s="521">
        <v>26</v>
      </c>
      <c r="H19" s="521"/>
      <c r="I19" s="521"/>
      <c r="J19" s="521">
        <v>137</v>
      </c>
      <c r="K19" s="521"/>
      <c r="L19" s="521">
        <v>736</v>
      </c>
      <c r="M19" s="521">
        <v>26</v>
      </c>
    </row>
    <row r="20" spans="1:13" x14ac:dyDescent="0.25">
      <c r="A20" s="339" t="s">
        <v>15</v>
      </c>
      <c r="B20" s="521"/>
      <c r="C20" s="521"/>
      <c r="D20" s="521">
        <v>17075</v>
      </c>
      <c r="E20" s="521">
        <v>117</v>
      </c>
      <c r="F20" s="521">
        <v>640</v>
      </c>
      <c r="G20" s="521">
        <v>0</v>
      </c>
      <c r="H20" s="521"/>
      <c r="I20" s="521"/>
      <c r="J20" s="521">
        <v>18</v>
      </c>
      <c r="K20" s="521"/>
      <c r="L20" s="521"/>
      <c r="M20" s="521"/>
    </row>
    <row r="21" spans="1:13" x14ac:dyDescent="0.25">
      <c r="A21" s="339" t="s">
        <v>16</v>
      </c>
      <c r="B21" s="521"/>
      <c r="C21" s="521"/>
      <c r="D21" s="521">
        <v>5198</v>
      </c>
      <c r="E21" s="521">
        <v>0</v>
      </c>
      <c r="F21" s="521"/>
      <c r="G21" s="521"/>
      <c r="H21" s="521"/>
      <c r="I21" s="521"/>
      <c r="J21" s="521"/>
      <c r="K21" s="521"/>
      <c r="L21" s="521"/>
      <c r="M21" s="521"/>
    </row>
    <row r="22" spans="1:13" x14ac:dyDescent="0.25">
      <c r="A22" s="339" t="s">
        <v>17</v>
      </c>
      <c r="B22" s="521">
        <v>3131</v>
      </c>
      <c r="C22" s="521"/>
      <c r="D22" s="521">
        <v>137388</v>
      </c>
      <c r="E22" s="521">
        <v>233</v>
      </c>
      <c r="F22" s="521">
        <v>81247</v>
      </c>
      <c r="G22" s="521">
        <v>570</v>
      </c>
      <c r="H22" s="521">
        <v>0</v>
      </c>
      <c r="I22" s="521"/>
      <c r="J22" s="521">
        <v>9795</v>
      </c>
      <c r="K22" s="521">
        <v>43</v>
      </c>
      <c r="L22" s="521">
        <v>19977</v>
      </c>
      <c r="M22" s="521">
        <v>220</v>
      </c>
    </row>
    <row r="23" spans="1:13" x14ac:dyDescent="0.25">
      <c r="A23" s="339" t="s">
        <v>18</v>
      </c>
      <c r="B23" s="521"/>
      <c r="C23" s="521"/>
      <c r="D23" s="521">
        <v>36566</v>
      </c>
      <c r="E23" s="521">
        <v>373</v>
      </c>
      <c r="F23" s="521">
        <v>3598</v>
      </c>
      <c r="G23" s="521">
        <v>95</v>
      </c>
      <c r="H23" s="521"/>
      <c r="I23" s="521"/>
      <c r="J23" s="521">
        <v>23</v>
      </c>
      <c r="K23" s="521"/>
      <c r="L23" s="521">
        <v>204</v>
      </c>
      <c r="M23" s="521">
        <v>92</v>
      </c>
    </row>
    <row r="24" spans="1:13" x14ac:dyDescent="0.25">
      <c r="A24" s="339" t="s">
        <v>19</v>
      </c>
      <c r="B24" s="521"/>
      <c r="C24" s="521"/>
      <c r="D24" s="521">
        <v>31800</v>
      </c>
      <c r="E24" s="521">
        <v>75</v>
      </c>
      <c r="F24" s="521">
        <v>407</v>
      </c>
      <c r="G24" s="521">
        <v>0</v>
      </c>
      <c r="H24" s="521"/>
      <c r="I24" s="521"/>
      <c r="J24" s="521">
        <v>20</v>
      </c>
      <c r="K24" s="521"/>
      <c r="L24" s="521">
        <v>382</v>
      </c>
      <c r="M24" s="521">
        <v>78</v>
      </c>
    </row>
    <row r="25" spans="1:13" x14ac:dyDescent="0.25">
      <c r="A25" s="339" t="s">
        <v>20</v>
      </c>
      <c r="B25" s="521"/>
      <c r="C25" s="521"/>
      <c r="D25" s="521">
        <v>9788</v>
      </c>
      <c r="E25" s="521">
        <v>18</v>
      </c>
      <c r="F25" s="521">
        <v>1968</v>
      </c>
      <c r="G25" s="521">
        <v>0</v>
      </c>
      <c r="H25" s="521"/>
      <c r="I25" s="521"/>
      <c r="J25" s="521">
        <v>31</v>
      </c>
      <c r="K25" s="521"/>
      <c r="L25" s="521">
        <v>5</v>
      </c>
      <c r="M25" s="521">
        <v>0</v>
      </c>
    </row>
    <row r="26" spans="1:13" x14ac:dyDescent="0.25">
      <c r="A26" s="339" t="s">
        <v>21</v>
      </c>
      <c r="B26" s="521"/>
      <c r="C26" s="521"/>
      <c r="D26" s="521">
        <v>41749</v>
      </c>
      <c r="E26" s="521">
        <v>53</v>
      </c>
      <c r="F26" s="521">
        <v>3319</v>
      </c>
      <c r="G26" s="521">
        <v>11</v>
      </c>
      <c r="H26" s="521"/>
      <c r="I26" s="521"/>
      <c r="J26" s="521">
        <v>140</v>
      </c>
      <c r="K26" s="521"/>
      <c r="L26" s="521">
        <v>714</v>
      </c>
      <c r="M26" s="521">
        <v>18</v>
      </c>
    </row>
    <row r="27" spans="1:13" x14ac:dyDescent="0.25">
      <c r="A27" s="339" t="s">
        <v>22</v>
      </c>
      <c r="B27" s="521"/>
      <c r="C27" s="521"/>
      <c r="D27" s="521">
        <v>8088</v>
      </c>
      <c r="E27" s="521">
        <v>86</v>
      </c>
      <c r="F27" s="521"/>
      <c r="G27" s="521"/>
      <c r="H27" s="521"/>
      <c r="I27" s="521"/>
      <c r="J27" s="521"/>
      <c r="K27" s="521"/>
      <c r="L27" s="521"/>
      <c r="M27" s="521"/>
    </row>
    <row r="28" spans="1:13" x14ac:dyDescent="0.25">
      <c r="A28" s="339" t="s">
        <v>23</v>
      </c>
      <c r="B28" s="521"/>
      <c r="C28" s="521"/>
      <c r="D28" s="521">
        <v>6340</v>
      </c>
      <c r="E28" s="521">
        <v>103</v>
      </c>
      <c r="F28" s="521"/>
      <c r="G28" s="521"/>
      <c r="H28" s="521"/>
      <c r="I28" s="521"/>
      <c r="J28" s="521">
        <v>0</v>
      </c>
      <c r="K28" s="521"/>
      <c r="L28" s="521"/>
      <c r="M28" s="521"/>
    </row>
    <row r="29" spans="1:13" x14ac:dyDescent="0.25">
      <c r="A29" s="339" t="s">
        <v>24</v>
      </c>
      <c r="B29" s="521"/>
      <c r="C29" s="521"/>
      <c r="D29" s="521">
        <v>5741</v>
      </c>
      <c r="E29" s="521">
        <v>82</v>
      </c>
      <c r="F29" s="521">
        <v>2</v>
      </c>
      <c r="G29" s="521">
        <v>0</v>
      </c>
      <c r="H29" s="521"/>
      <c r="I29" s="521"/>
      <c r="J29" s="521"/>
      <c r="K29" s="521"/>
      <c r="L29" s="521"/>
      <c r="M29" s="521"/>
    </row>
    <row r="30" spans="1:13" x14ac:dyDescent="0.25">
      <c r="A30" s="339" t="s">
        <v>25</v>
      </c>
      <c r="B30" s="521"/>
      <c r="C30" s="521"/>
      <c r="D30" s="521">
        <v>6087</v>
      </c>
      <c r="E30" s="521">
        <v>113</v>
      </c>
      <c r="F30" s="521"/>
      <c r="G30" s="521"/>
      <c r="H30" s="521"/>
      <c r="I30" s="521"/>
      <c r="J30" s="521">
        <v>3</v>
      </c>
      <c r="K30" s="521"/>
      <c r="L30" s="521"/>
      <c r="M30" s="521"/>
    </row>
    <row r="31" spans="1:13" x14ac:dyDescent="0.25">
      <c r="A31" s="339" t="s">
        <v>26</v>
      </c>
      <c r="B31" s="521">
        <v>23904</v>
      </c>
      <c r="C31" s="521"/>
      <c r="D31" s="521">
        <v>390892</v>
      </c>
      <c r="E31" s="521">
        <v>2886</v>
      </c>
      <c r="F31" s="521">
        <v>60423</v>
      </c>
      <c r="G31" s="521">
        <v>856</v>
      </c>
      <c r="H31" s="521">
        <v>0</v>
      </c>
      <c r="I31" s="521"/>
      <c r="J31" s="521">
        <v>1221</v>
      </c>
      <c r="K31" s="521"/>
      <c r="L31" s="521">
        <v>7603</v>
      </c>
      <c r="M31" s="521">
        <v>1004</v>
      </c>
    </row>
    <row r="32" spans="1:13" x14ac:dyDescent="0.25">
      <c r="A32" s="339" t="s">
        <v>27</v>
      </c>
      <c r="B32" s="521"/>
      <c r="C32" s="521"/>
      <c r="D32" s="521">
        <v>9342</v>
      </c>
      <c r="E32" s="521">
        <v>18</v>
      </c>
      <c r="F32" s="521">
        <v>970</v>
      </c>
      <c r="G32" s="521">
        <v>0</v>
      </c>
      <c r="H32" s="521"/>
      <c r="I32" s="521"/>
      <c r="J32" s="521">
        <v>7</v>
      </c>
      <c r="K32" s="521"/>
      <c r="L32" s="521">
        <v>178</v>
      </c>
      <c r="M32" s="521">
        <v>0</v>
      </c>
    </row>
    <row r="33" spans="1:14" x14ac:dyDescent="0.25">
      <c r="A33" s="339" t="s">
        <v>45</v>
      </c>
      <c r="B33" s="521"/>
      <c r="C33" s="521"/>
      <c r="D33" s="521">
        <v>18218</v>
      </c>
      <c r="E33" s="521">
        <v>41</v>
      </c>
      <c r="F33" s="521">
        <v>3213</v>
      </c>
      <c r="G33" s="521">
        <v>0</v>
      </c>
      <c r="H33" s="521"/>
      <c r="I33" s="521"/>
      <c r="J33" s="521">
        <v>1</v>
      </c>
      <c r="K33" s="521"/>
      <c r="L33" s="521"/>
      <c r="M33" s="521"/>
    </row>
    <row r="34" spans="1:14" x14ac:dyDescent="0.25">
      <c r="A34" s="339" t="s">
        <v>29</v>
      </c>
      <c r="B34" s="521"/>
      <c r="C34" s="521"/>
      <c r="D34" s="521">
        <v>6548</v>
      </c>
      <c r="E34" s="521">
        <v>82</v>
      </c>
      <c r="F34" s="521"/>
      <c r="G34" s="521"/>
      <c r="H34" s="521"/>
      <c r="I34" s="521"/>
      <c r="J34" s="521">
        <v>1</v>
      </c>
      <c r="K34" s="521"/>
      <c r="L34" s="521"/>
      <c r="M34" s="521"/>
    </row>
    <row r="35" spans="1:14" x14ac:dyDescent="0.25">
      <c r="A35" s="339" t="s">
        <v>30</v>
      </c>
      <c r="B35" s="521"/>
      <c r="C35" s="521"/>
      <c r="D35" s="521">
        <v>50726</v>
      </c>
      <c r="E35" s="521">
        <v>394</v>
      </c>
      <c r="F35" s="521">
        <v>1607</v>
      </c>
      <c r="G35" s="521">
        <v>0</v>
      </c>
      <c r="H35" s="521"/>
      <c r="I35" s="521"/>
      <c r="J35" s="521">
        <v>74</v>
      </c>
      <c r="K35" s="521"/>
      <c r="L35" s="521">
        <v>450</v>
      </c>
      <c r="M35" s="521">
        <v>172</v>
      </c>
    </row>
    <row r="36" spans="1:14" ht="15.75" thickBot="1" x14ac:dyDescent="0.3">
      <c r="A36" s="340" t="s">
        <v>31</v>
      </c>
      <c r="B36" s="522"/>
      <c r="C36" s="522"/>
      <c r="D36" s="522">
        <v>4374</v>
      </c>
      <c r="E36" s="522">
        <v>60</v>
      </c>
      <c r="F36" s="522"/>
      <c r="G36" s="522"/>
      <c r="H36" s="522"/>
      <c r="I36" s="522"/>
      <c r="J36" s="522"/>
      <c r="K36" s="522"/>
      <c r="L36" s="522"/>
      <c r="M36" s="522"/>
    </row>
    <row r="37" spans="1:14" ht="15.75" thickBot="1" x14ac:dyDescent="0.3">
      <c r="A37" s="337" t="s">
        <v>41</v>
      </c>
      <c r="B37" s="341">
        <f>SUM(B13:B36)</f>
        <v>27035</v>
      </c>
      <c r="C37" s="341">
        <f>SUM(C13:C36)</f>
        <v>0</v>
      </c>
      <c r="D37" s="341">
        <f t="shared" ref="D37:M37" si="0">SUM(D13:D36)</f>
        <v>921756</v>
      </c>
      <c r="E37" s="341">
        <f t="shared" si="0"/>
        <v>5414</v>
      </c>
      <c r="F37" s="341">
        <f>SUM(F13:F36)</f>
        <v>161563</v>
      </c>
      <c r="G37" s="341">
        <f t="shared" si="0"/>
        <v>1558</v>
      </c>
      <c r="H37" s="341">
        <f t="shared" si="0"/>
        <v>89987</v>
      </c>
      <c r="I37" s="341">
        <f t="shared" si="0"/>
        <v>161</v>
      </c>
      <c r="J37" s="341">
        <f t="shared" si="0"/>
        <v>11567</v>
      </c>
      <c r="K37" s="341">
        <f t="shared" si="0"/>
        <v>43</v>
      </c>
      <c r="L37" s="341">
        <f t="shared" si="0"/>
        <v>30723</v>
      </c>
      <c r="M37" s="341">
        <f t="shared" si="0"/>
        <v>1640</v>
      </c>
    </row>
    <row r="38" spans="1:14" ht="15.75" thickBot="1" x14ac:dyDescent="0.3">
      <c r="B38" s="601">
        <f>SUM(B37:C37)</f>
        <v>27035</v>
      </c>
      <c r="C38" s="601"/>
      <c r="D38" s="601">
        <f>SUM(D37:E37)</f>
        <v>927170</v>
      </c>
      <c r="E38" s="601"/>
      <c r="F38" s="601">
        <f>SUM(F37:G37)</f>
        <v>163121</v>
      </c>
      <c r="G38" s="601"/>
      <c r="H38" s="601">
        <f>SUM(H37:I37)</f>
        <v>90148</v>
      </c>
      <c r="I38" s="601"/>
      <c r="J38" s="601">
        <f>SUM(J37:K37)</f>
        <v>11610</v>
      </c>
      <c r="K38" s="601"/>
      <c r="L38" s="601">
        <f>SUM(L37:M37)</f>
        <v>32363</v>
      </c>
      <c r="M38" s="601"/>
    </row>
    <row r="39" spans="1:14" ht="15.75" thickBot="1" x14ac:dyDescent="0.3">
      <c r="A39" s="1"/>
      <c r="B39" s="1"/>
    </row>
    <row r="40" spans="1:14" ht="15.75" thickBot="1" x14ac:dyDescent="0.3">
      <c r="A40" s="447" t="s">
        <v>32</v>
      </c>
      <c r="B40" s="448">
        <f>SUM(B37,D37,F37,H37,J37,L37)</f>
        <v>1242631</v>
      </c>
    </row>
    <row r="41" spans="1:14" ht="15.75" thickBot="1" x14ac:dyDescent="0.3">
      <c r="A41" s="447" t="s">
        <v>49</v>
      </c>
      <c r="B41" s="448">
        <f>SUM(C37,E37,G37,I37,K37,M37)</f>
        <v>8816</v>
      </c>
    </row>
    <row r="42" spans="1:14" ht="15.75" thickBot="1" x14ac:dyDescent="0.3">
      <c r="A42" s="447" t="s">
        <v>50</v>
      </c>
      <c r="B42" s="448">
        <f>SUM(B40:B41)</f>
        <v>1251447</v>
      </c>
    </row>
    <row r="43" spans="1:14" ht="15.75" thickBot="1" x14ac:dyDescent="0.3">
      <c r="B43" s="1"/>
    </row>
    <row r="44" spans="1:14" ht="15.75" thickBot="1" x14ac:dyDescent="0.3">
      <c r="B44" s="599" t="s">
        <v>103</v>
      </c>
      <c r="C44" s="599"/>
      <c r="D44" s="600" t="s">
        <v>77</v>
      </c>
      <c r="E44" s="600"/>
      <c r="F44" s="600" t="s">
        <v>59</v>
      </c>
      <c r="G44" s="600"/>
      <c r="H44" s="600" t="s">
        <v>46</v>
      </c>
      <c r="I44" s="600"/>
      <c r="J44" s="600" t="s">
        <v>39</v>
      </c>
      <c r="K44" s="600"/>
      <c r="L44" s="600" t="s">
        <v>47</v>
      </c>
      <c r="M44" s="600"/>
    </row>
    <row r="45" spans="1:14" ht="36" customHeight="1" thickBot="1" x14ac:dyDescent="0.3">
      <c r="B45" s="538" t="s">
        <v>100</v>
      </c>
      <c r="C45" s="538" t="s">
        <v>101</v>
      </c>
      <c r="D45" s="538" t="s">
        <v>100</v>
      </c>
      <c r="E45" s="538" t="s">
        <v>101</v>
      </c>
      <c r="F45" s="538" t="s">
        <v>100</v>
      </c>
      <c r="G45" s="538" t="s">
        <v>101</v>
      </c>
      <c r="H45" s="538" t="s">
        <v>100</v>
      </c>
      <c r="I45" s="538" t="s">
        <v>101</v>
      </c>
      <c r="J45" s="538" t="s">
        <v>100</v>
      </c>
      <c r="K45" s="538" t="s">
        <v>101</v>
      </c>
      <c r="L45" s="538" t="s">
        <v>100</v>
      </c>
      <c r="M45" s="538" t="s">
        <v>101</v>
      </c>
    </row>
    <row r="46" spans="1:14" ht="15.75" thickBot="1" x14ac:dyDescent="0.3">
      <c r="A46" s="446"/>
      <c r="B46" s="220">
        <f>B37/B40</f>
        <v>2.1756257489150038E-2</v>
      </c>
      <c r="C46" s="220">
        <f>C37/B41</f>
        <v>0</v>
      </c>
      <c r="D46" s="220">
        <f>D37/B40</f>
        <v>0.74177772806247388</v>
      </c>
      <c r="E46" s="220">
        <f>E37/B41</f>
        <v>0.61411070780399279</v>
      </c>
      <c r="F46" s="220">
        <f>F37/B40</f>
        <v>0.13001687548435537</v>
      </c>
      <c r="G46" s="220">
        <f>G37/B41</f>
        <v>0.17672413793103448</v>
      </c>
      <c r="H46" s="220">
        <f>H37/B40</f>
        <v>7.2416509808623797E-2</v>
      </c>
      <c r="I46" s="220">
        <f>I37/B41</f>
        <v>1.826225045372051E-2</v>
      </c>
      <c r="J46" s="220">
        <f>J37/B40</f>
        <v>9.3084753237284434E-3</v>
      </c>
      <c r="K46" s="220">
        <f>K37/B41</f>
        <v>4.8774954627949186E-3</v>
      </c>
      <c r="L46" s="220">
        <f>L37/B40</f>
        <v>2.4724153831668452E-2</v>
      </c>
      <c r="M46" s="220">
        <f>M37/B41</f>
        <v>0.18602540834845735</v>
      </c>
    </row>
    <row r="47" spans="1:14" ht="30.75" thickBot="1" x14ac:dyDescent="0.3">
      <c r="A47" s="221" t="s">
        <v>102</v>
      </c>
      <c r="B47" s="598">
        <f>B38/B42</f>
        <v>2.1602992376025514E-2</v>
      </c>
      <c r="C47" s="598"/>
      <c r="D47" s="598">
        <f>D38/B42</f>
        <v>0.7408783592113769</v>
      </c>
      <c r="E47" s="598"/>
      <c r="F47" s="598">
        <f>F38/B42</f>
        <v>0.13034591157276337</v>
      </c>
      <c r="G47" s="598"/>
      <c r="H47" s="598">
        <f>H38/B42</f>
        <v>7.2035012269796486E-2</v>
      </c>
      <c r="I47" s="598"/>
      <c r="J47" s="598">
        <f>J38/B42</f>
        <v>9.2772606430795712E-3</v>
      </c>
      <c r="K47" s="598"/>
      <c r="L47" s="598">
        <f>L38/B42</f>
        <v>2.5860463926958153E-2</v>
      </c>
      <c r="M47" s="598"/>
      <c r="N47" s="445"/>
    </row>
  </sheetData>
  <mergeCells count="24">
    <mergeCell ref="L38:M38"/>
    <mergeCell ref="B11:C11"/>
    <mergeCell ref="D11:E11"/>
    <mergeCell ref="F11:G11"/>
    <mergeCell ref="H11:I11"/>
    <mergeCell ref="J11:K11"/>
    <mergeCell ref="L11:M11"/>
    <mergeCell ref="B38:C38"/>
    <mergeCell ref="D38:E38"/>
    <mergeCell ref="F38:G38"/>
    <mergeCell ref="H38:I38"/>
    <mergeCell ref="J38:K38"/>
    <mergeCell ref="L47:M47"/>
    <mergeCell ref="B44:C44"/>
    <mergeCell ref="D44:E44"/>
    <mergeCell ref="F44:G44"/>
    <mergeCell ref="H44:I44"/>
    <mergeCell ref="J44:K44"/>
    <mergeCell ref="L44:M44"/>
    <mergeCell ref="B47:C47"/>
    <mergeCell ref="D47:E47"/>
    <mergeCell ref="F47:G47"/>
    <mergeCell ref="H47:I47"/>
    <mergeCell ref="J47:K47"/>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10-2024 POR OPERADOR Y PROVINCI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TORRES TRUJILLO SINDY ANABEL</cp:lastModifiedBy>
  <cp:lastPrinted>2015-09-18T20:06:44Z</cp:lastPrinted>
  <dcterms:created xsi:type="dcterms:W3CDTF">2012-02-15T19:17:10Z</dcterms:created>
  <dcterms:modified xsi:type="dcterms:W3CDTF">2024-11-25T16:25:03Z</dcterms:modified>
</cp:coreProperties>
</file>