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LOURDES\MATEO-LU 2022\01.  Estadísticas\1. STF\2024\8. Agosto\"/>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08-2024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PROVINCIA'!$A$10:$CL$153</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52" i="26" l="1"/>
  <c r="AY152" i="26"/>
  <c r="AX152" i="26"/>
  <c r="V163" i="27" l="1"/>
  <c r="X163" i="27"/>
  <c r="W163" i="27"/>
  <c r="T163" i="27"/>
  <c r="S163" i="27"/>
  <c r="R163" i="27"/>
  <c r="AZ151" i="26" l="1"/>
  <c r="AY151" i="26"/>
  <c r="AX151" i="26"/>
  <c r="T162" i="27"/>
  <c r="X162" i="27" s="1"/>
  <c r="S162" i="27"/>
  <c r="R162" i="27"/>
  <c r="AZ150" i="26" l="1"/>
  <c r="AY150" i="26"/>
  <c r="AX150" i="26"/>
  <c r="S161" i="27"/>
  <c r="W162" i="27" s="1"/>
  <c r="R161" i="27"/>
  <c r="V162" i="27" s="1"/>
  <c r="T161" i="27" l="1"/>
  <c r="X161" i="27" s="1"/>
  <c r="AZ149" i="26"/>
  <c r="AY149" i="26"/>
  <c r="AX149" i="26"/>
  <c r="S160" i="27" l="1"/>
  <c r="W161" i="27" s="1"/>
  <c r="R160" i="27"/>
  <c r="V161" i="27" s="1"/>
  <c r="T160" i="27" l="1"/>
  <c r="X160" i="27" s="1"/>
  <c r="AZ148" i="26"/>
  <c r="AY148" i="26"/>
  <c r="AX148" i="26"/>
  <c r="S159" i="27"/>
  <c r="W160" i="27" s="1"/>
  <c r="R159" i="27"/>
  <c r="V160" i="27" s="1"/>
  <c r="T159" i="27" l="1"/>
  <c r="X159" i="27" s="1"/>
  <c r="AZ147" i="26"/>
  <c r="AY147" i="26"/>
  <c r="AX147" i="26"/>
  <c r="S158" i="27" l="1"/>
  <c r="W159" i="27" s="1"/>
  <c r="R158" i="27"/>
  <c r="V159" i="27" s="1"/>
  <c r="T158" i="27" l="1"/>
  <c r="X158" i="27" s="1"/>
  <c r="AZ146" i="26"/>
  <c r="AY146" i="26"/>
  <c r="AX146" i="26"/>
  <c r="S157" i="27"/>
  <c r="W158" i="27" s="1"/>
  <c r="R157" i="27"/>
  <c r="T157" i="27" s="1"/>
  <c r="X157" i="27" s="1"/>
  <c r="V158" i="27" l="1"/>
  <c r="AY145" i="26"/>
  <c r="AX145" i="26"/>
  <c r="AZ145" i="26" s="1"/>
  <c r="S156" i="27"/>
  <c r="W157" i="27" s="1"/>
  <c r="R156" i="27"/>
  <c r="V157" i="27" s="1"/>
  <c r="T156" i="27" l="1"/>
  <c r="X156" i="27" s="1"/>
  <c r="AY143" i="26"/>
  <c r="AY144" i="26"/>
  <c r="AX143" i="26"/>
  <c r="AZ143" i="26" s="1"/>
  <c r="AX144" i="26"/>
  <c r="AZ144" i="26" s="1"/>
  <c r="S155" i="27"/>
  <c r="W156" i="27" s="1"/>
  <c r="R155" i="27"/>
  <c r="V156" i="27" s="1"/>
  <c r="T155" i="27" l="1"/>
  <c r="X155" i="27" s="1"/>
  <c r="S154" i="27"/>
  <c r="W155" i="27" s="1"/>
  <c r="R154" i="27"/>
  <c r="V155" i="27" s="1"/>
  <c r="T154" i="27" l="1"/>
  <c r="X154" i="27" s="1"/>
  <c r="AY142" i="26"/>
  <c r="AX142" i="26"/>
  <c r="AZ142" i="26" s="1"/>
  <c r="S153" i="27"/>
  <c r="W154" i="27" s="1"/>
  <c r="R153" i="27"/>
  <c r="V154" i="27" s="1"/>
  <c r="T153" i="27" l="1"/>
  <c r="X153" i="27" s="1"/>
  <c r="AY141" i="26"/>
  <c r="AX141" i="26"/>
  <c r="AZ141" i="26" s="1"/>
  <c r="S152" i="27"/>
  <c r="W153" i="27" s="1"/>
  <c r="R152" i="27"/>
  <c r="V153" i="27" s="1"/>
  <c r="T152" i="27" l="1"/>
  <c r="X152" i="27" s="1"/>
  <c r="AY140" i="26"/>
  <c r="AX140" i="26"/>
  <c r="AZ140" i="26" s="1"/>
  <c r="S151" i="27"/>
  <c r="W152" i="27" s="1"/>
  <c r="R151" i="27"/>
  <c r="V152" i="27" s="1"/>
  <c r="T151" i="27" l="1"/>
  <c r="X151" i="27" s="1"/>
  <c r="AY139" i="26"/>
  <c r="AX139" i="26"/>
  <c r="AZ139" i="26" s="1"/>
  <c r="S150" i="27"/>
  <c r="W151" i="27" s="1"/>
  <c r="R150" i="27"/>
  <c r="V151" i="27" s="1"/>
  <c r="T150" i="27" l="1"/>
  <c r="X150" i="27" s="1"/>
  <c r="AY138" i="26"/>
  <c r="AX138" i="26"/>
  <c r="AZ138" i="26" s="1"/>
  <c r="S149" i="27"/>
  <c r="W150" i="27" s="1"/>
  <c r="R149" i="27"/>
  <c r="V150" i="27" s="1"/>
  <c r="T149" i="27" l="1"/>
  <c r="X149" i="27" s="1"/>
  <c r="AY137" i="26"/>
  <c r="AX137" i="26"/>
  <c r="AZ137" i="26" s="1"/>
  <c r="S148" i="27"/>
  <c r="W149" i="27" s="1"/>
  <c r="R148" i="27"/>
  <c r="V149" i="27" s="1"/>
  <c r="T148" i="27" l="1"/>
  <c r="X148" i="27" s="1"/>
  <c r="S147" i="27"/>
  <c r="W148" i="27" s="1"/>
  <c r="R147" i="27"/>
  <c r="T147" i="27" s="1"/>
  <c r="X147" i="27" s="1"/>
  <c r="V148" i="27" l="1"/>
  <c r="AY136" i="26"/>
  <c r="AX136" i="26"/>
  <c r="AZ136" i="26" l="1"/>
  <c r="AY135" i="26"/>
  <c r="AX135" i="26"/>
  <c r="AZ135" i="26" s="1"/>
  <c r="S146" i="27" l="1"/>
  <c r="W147" i="27" s="1"/>
  <c r="R146" i="27"/>
  <c r="V147" i="27" s="1"/>
  <c r="T146" i="27" l="1"/>
  <c r="X146" i="27" s="1"/>
  <c r="AY134" i="26"/>
  <c r="AX134" i="26"/>
  <c r="AZ134" i="26" s="1"/>
  <c r="S145" i="27" l="1"/>
  <c r="W146" i="27" s="1"/>
  <c r="R145" i="27"/>
  <c r="V146" i="27" s="1"/>
  <c r="T145" i="27" l="1"/>
  <c r="X145" i="27" s="1"/>
  <c r="AY133" i="26"/>
  <c r="AX133" i="26"/>
  <c r="AZ133" i="26" s="1"/>
  <c r="S144" i="27" l="1"/>
  <c r="W145" i="27" s="1"/>
  <c r="R144" i="27"/>
  <c r="T144" i="27" l="1"/>
  <c r="X144" i="27" s="1"/>
  <c r="V145" i="27"/>
  <c r="AY132" i="26"/>
  <c r="AX132" i="26"/>
  <c r="AZ132" i="26" s="1"/>
  <c r="S143" i="27" l="1"/>
  <c r="W144" i="27" s="1"/>
  <c r="R143" i="27"/>
  <c r="T143" i="27" l="1"/>
  <c r="X143" i="27" s="1"/>
  <c r="V144" i="27"/>
  <c r="AY130" i="26"/>
  <c r="AY131" i="26"/>
  <c r="AX130" i="26"/>
  <c r="AZ130" i="26" s="1"/>
  <c r="AX131" i="26"/>
  <c r="AZ131" i="26" s="1"/>
  <c r="S142" i="27"/>
  <c r="W143" i="27" s="1"/>
  <c r="R142" i="27"/>
  <c r="V143" i="27" s="1"/>
  <c r="T142" i="27" l="1"/>
  <c r="X142" i="27" s="1"/>
  <c r="S141" i="27"/>
  <c r="W142" i="27" s="1"/>
  <c r="R141" i="27"/>
  <c r="V142" i="27" s="1"/>
  <c r="T141" i="27" l="1"/>
  <c r="X141" i="27" s="1"/>
  <c r="AY129" i="26"/>
  <c r="AX129" i="26"/>
  <c r="AZ129" i="26" s="1"/>
  <c r="S140" i="27"/>
  <c r="W141" i="27" s="1"/>
  <c r="R140" i="27"/>
  <c r="V141" i="27" s="1"/>
  <c r="T140" i="27" l="1"/>
  <c r="X140" i="27" s="1"/>
  <c r="AY128" i="26"/>
  <c r="AX128" i="26"/>
  <c r="AZ128" i="26" s="1"/>
  <c r="S139" i="27"/>
  <c r="W140" i="27" s="1"/>
  <c r="R139" i="27"/>
  <c r="V140" i="27" l="1"/>
  <c r="T139" i="27"/>
  <c r="X139" i="27" s="1"/>
  <c r="AY127" i="26"/>
  <c r="AX127" i="26"/>
  <c r="AZ127" i="26" s="1"/>
  <c r="S138" i="27" l="1"/>
  <c r="R138" i="27"/>
  <c r="V139" i="27" s="1"/>
  <c r="T138" i="27" l="1"/>
  <c r="X138" i="27" s="1"/>
  <c r="W139" i="27"/>
  <c r="AY126" i="26"/>
  <c r="AX126" i="26"/>
  <c r="AZ126" i="26" s="1"/>
  <c r="S137" i="27"/>
  <c r="W138" i="27" s="1"/>
  <c r="R137" i="27"/>
  <c r="V138" i="27" s="1"/>
  <c r="T137" i="27" l="1"/>
  <c r="X137" i="27" s="1"/>
  <c r="AY125" i="26"/>
  <c r="AX125" i="26"/>
  <c r="AZ125" i="26" s="1"/>
  <c r="S136" i="27"/>
  <c r="W137" i="27" s="1"/>
  <c r="R136" i="27"/>
  <c r="T136" i="27" s="1"/>
  <c r="X136" i="27" s="1"/>
  <c r="V137" i="27" l="1"/>
  <c r="AY124" i="26"/>
  <c r="AX124" i="26"/>
  <c r="S135" i="27"/>
  <c r="W136" i="27" s="1"/>
  <c r="R135" i="27"/>
  <c r="V136" i="27" s="1"/>
  <c r="AZ124" i="26" l="1"/>
  <c r="T135" i="27"/>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<sst xmlns="http://schemas.openxmlformats.org/spreadsheetml/2006/main" count="236" uniqueCount="110">
  <si>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</si>
  <si>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</si>
  <si>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</si>
  <si>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</si>
  <si>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</si>
  <si>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</si>
  <si>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</si>
  <si>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</si>
  <si>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</si>
  <si>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</si>
  <si>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</si>
  <si>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</si>
  <si>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</si>
  <si>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</si>
  <si>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</si>
  <si>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</si>
  <si>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</si>
  <si>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</si>
  <si>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</si>
  <si>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</si>
  <si>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</si>
  <si>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</si>
  <si>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</si>
  <si>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</si>
  <si>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</si>
  <si>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</si>
  <si>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</si>
  <si>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</si>
  <si>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</si>
  <si>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</si>
  <si>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</si>
  <si>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</si>
  <si>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</si>
  <si>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</si>
  <si>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</si>
  <si>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</si>
  <si>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</si>
  <si>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</si>
  <si>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</si>
  <si>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</si>
  <si>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</si>
  <si>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</si>
  <si>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</si>
  <si>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</si>
  <si>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</si>
  <si>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</si>
  <si>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</si>
  <si>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</si>
  <si>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</si>
  <si>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</si>
  <si>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</si>
  <si>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</si>
  <si>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</si>
  <si>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</si>
  <si>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</si>
  <si>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</si>
  <si>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</si>
  <si>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</si>
  <si>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</si>
  <si>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</si>
  <si>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</si>
  <si>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</si>
  <si>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</si>
  <si>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</si>
  <si>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</si>
  <si>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</si>
  <si>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</si>
  <si>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</si>
  <si>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</si>
  <si>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</si>
  <si>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</si>
  <si>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</si>
  <si>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</si>
  <si>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</si>
  <si>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</si>
  <si>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</si>
  <si>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</si>
  <si>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</si>
  <si>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</si>
  <si>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</si>
  <si>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</si>
  <si>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</si>
  <si>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</si>
  <si>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</si>
  <si>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</si>
  <si>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</si>
  <si>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</si>
  <si>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</si>
  <si>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</si>
  <si>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</si>
  <si>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</si>
  <si>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</si>
  <si>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</si>
  <si>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</si>
  <si>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</si>
  <si>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</si>
  <si>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</si>
  <si>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</si>
  <si>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</si>
  <si>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</si>
  <si>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</si>
  <si>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</si>
  <si>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</si>
  <si>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CIRION TECHNOLOGIES ECUADOR S.A.</t>
  </si>
  <si>
    <t>Nota 6</t>
  </si>
  <si>
    <t>Mediante RESOLUCION ARCOTEL-CTHB-CTDS-2022-0256 se autoriza el cambio de la denominación de CENTURYLINK a su nueva denominación CIRION TECHNOLOGIES ECUADOR S.A.</t>
  </si>
  <si>
    <t>Nota 7</t>
  </si>
  <si>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</si>
  <si>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Fecha de publicación: Septiembre de 2024</t>
  </si>
  <si>
    <t>Fecha de corte: Agosto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</si>
</sst>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02">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6" fillId="17" borderId="2" xfId="0" applyFont="1" applyFill="1" applyBorder="1" applyAlignment="1">
      <alignment horizontal="center" vertical="center"/>
    </xf>
    <xf numFmtId="0" fontId="6" fillId="17" borderId="7" xfId="0" applyFont="1" applyFill="1" applyBorder="1" applyAlignment="1">
      <alignment horizontal="center" vertic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31" xfId="0" applyFont="1" applyFill="1" applyBorder="1" applyAlignment="1">
      <alignment horizontal="center" vertical="center"/>
    </xf>
    <xf numFmtId="0" fontId="20" fillId="16" borderId="24" xfId="0" applyFont="1" applyFill="1" applyBorder="1" applyAlignment="1">
      <alignment horizontal="center" vertical="center"/>
    </xf>
    <xf numFmtId="0" fontId="18" fillId="0" borderId="0" xfId="0" applyFont="1" applyBorder="1" applyAlignment="1">
      <alignment horizontal="left"/>
    </xf>
    <xf numFmtId="0" fontId="18" fillId="0" borderId="0" xfId="0" applyFont="1" applyBorder="1" applyAlignment="1">
      <alignment horizontal="left" wrapText="1"/>
    </xf>
    <xf numFmtId="0" fontId="18" fillId="0" borderId="0" xfId="0" applyFont="1" applyAlignment="1">
      <alignment horizontal="left" wrapText="1"/>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23" fillId="2" borderId="59" xfId="21" applyFont="1" applyFill="1" applyBorder="1" applyAlignment="1">
      <alignment horizontal="center" vertical="center"/>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10" fontId="0" fillId="0" borderId="22" xfId="0" applyNumberFormat="1" applyBorder="1" applyAlignment="1">
      <alignment horizontal="center" vertical="center"/>
    </xf>
    <xf numFmtId="0" fontId="10" fillId="7" borderId="22" xfId="14" applyFont="1" applyFill="1" applyBorder="1" applyAlignment="1">
      <alignment horizontal="center" wrapText="1"/>
    </xf>
    <xf numFmtId="0" fontId="10" fillId="7" borderId="22" xfId="14" applyFont="1" applyFill="1" applyBorder="1" applyAlignment="1">
      <alignment horizontal="center"/>
    </xf>
    <xf numFmtId="3" fontId="14" fillId="7" borderId="22" xfId="0" applyNumberFormat="1" applyFont="1" applyFill="1" applyBorder="1" applyAlignment="1">
      <alignment horizont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extLst>
                <c:ext xmlns:c15="http://schemas.microsoft.com/office/drawing/2012/chart" uri="{02D57815-91ED-43cb-92C2-25804820EDAC}">
                  <c15:fullRef>
                    <c15:sqref>'08-2024 POR OPERADOR Y PROVINCI'!$B$44:$M$44</c15:sqref>
                  </c15:fullRef>
                </c:ext>
              </c:extLst>
              <c:f>('08-2024 POR OPERADOR Y PROVINCI'!$B$44,'08-2024 POR OPERADOR Y PROVINCI'!$D$44,'08-2024 POR OPERADOR Y PROVINCI'!$F$44,'08-2024 POR OPERADOR Y PROVINCI'!$H$44,'08-2024 POR OPERADOR Y PROVINCI'!$J$44,'08-2024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'08-2024 POR OPERADOR Y PROVINCI'!$B$47:$M$47</c15:sqref>
                  </c15:fullRef>
                </c:ext>
              </c:extLst>
              <c:f>('08-2024 POR OPERADOR Y PROVINCI'!$B$47,'08-2024 POR OPERADOR Y PROVINCI'!$D$47,'08-2024 POR OPERADOR Y PROVINCI'!$F$47,'08-2024 POR OPERADOR Y PROVINCI'!$H$47,'08-2024 POR OPERADOR Y PROVINCI'!$J$47,'08-2024 POR OPERADOR Y PROVINCI'!$L$47)</c:f>
              <c:numCache>
                <c:formatCode>0.00%</c:formatCode>
                <c:ptCount val="6"/>
                <c:pt idx="0">
                  <c:v>2.1132994892043497E-2</c:v>
                </c:pt>
                <c:pt idx="1">
                  <c:v>0.75292297326940549</c:v>
                </c:pt>
                <c:pt idx="2">
                  <c:v>0.11882422988937984</c:v>
                </c:pt>
                <c:pt idx="3">
                  <c:v>7.1334336122340261E-2</c:v>
                </c:pt>
                <c:pt idx="4">
                  <c:v>9.0830748017924848E-3</c:v>
                </c:pt>
                <c:pt idx="5">
                  <c:v>2.6702391025038387E-2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'08-2024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'08-2024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'08-2024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'08-2024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'08-2024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'08-2024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13</xdr:col>
      <xdr:colOff>114300</xdr:colOff>
      <xdr:row>6</xdr:row>
      <xdr:rowOff>42035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4300" y="0"/>
          <a:ext cx="3181350" cy="1232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180975</xdr:colOff>
      <xdr:row>0</xdr:row>
      <xdr:rowOff>180975</xdr:rowOff>
    </xdr:from>
    <xdr:to>
      <xdr:col>24</xdr:col>
      <xdr:colOff>38100</xdr:colOff>
      <xdr:row>6</xdr:row>
      <xdr:rowOff>16336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5050" y="180975"/>
          <a:ext cx="2647950" cy="1025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616324</xdr:colOff>
      <xdr:row>0</xdr:row>
      <xdr:rowOff>280147</xdr:rowOff>
    </xdr:from>
    <xdr:to>
      <xdr:col>6</xdr:col>
      <xdr:colOff>14568</xdr:colOff>
      <xdr:row>5</xdr:row>
      <xdr:rowOff>174339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1883" y="280147"/>
          <a:ext cx="2647950" cy="1025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112059</xdr:colOff>
      <xdr:row>0</xdr:row>
      <xdr:rowOff>156883</xdr:rowOff>
    </xdr:from>
    <xdr:to>
      <xdr:col>52</xdr:col>
      <xdr:colOff>3362</xdr:colOff>
      <xdr:row>5</xdr:row>
      <xdr:rowOff>17457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7471" y="156883"/>
          <a:ext cx="2647950" cy="1025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408215</xdr:colOff>
      <xdr:row>0</xdr:row>
      <xdr:rowOff>149679</xdr:rowOff>
    </xdr:from>
    <xdr:to>
      <xdr:col>13</xdr:col>
      <xdr:colOff>35379</xdr:colOff>
      <xdr:row>5</xdr:row>
      <xdr:rowOff>168736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74929" y="149679"/>
          <a:ext cx="2647950" cy="1025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78</v>
      </c>
      <c r="C6" s="459"/>
      <c r="D6" s="459"/>
      <c r="E6" s="459"/>
      <c r="F6" s="459"/>
      <c r="G6" s="459"/>
      <c r="H6" s="459"/>
      <c r="I6" s="459"/>
      <c r="J6" s="459"/>
      <c r="K6" s="459"/>
      <c r="L6" s="459"/>
      <c r="M6" s="460"/>
    </row>
    <row r="7" spans="1:13" x14ac:dyDescent="0.25">
      <c r="A7" s="461"/>
      <c r="B7" s="468" t="s">
        <v>108</v>
      </c>
      <c r="C7" s="462"/>
      <c r="D7" s="462"/>
      <c r="E7" s="462"/>
      <c r="F7" s="462"/>
      <c r="G7" s="462"/>
      <c r="H7" s="462"/>
      <c r="I7" s="462"/>
      <c r="J7" s="462"/>
      <c r="K7" s="462"/>
      <c r="L7" s="462"/>
      <c r="M7" s="463"/>
    </row>
    <row r="8" spans="1:13" ht="15.75" thickBot="1" x14ac:dyDescent="0.3">
      <c r="A8" s="464"/>
      <c r="B8" s="469" t="s">
        <v>109</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2" t="s">
        <v>1</v>
      </c>
      <c r="B10" s="543"/>
      <c r="C10" s="543"/>
      <c r="D10" s="543"/>
      <c r="E10" s="543"/>
      <c r="F10" s="544"/>
      <c r="G10" s="545" t="s">
        <v>2</v>
      </c>
      <c r="H10" s="545"/>
      <c r="I10" s="545"/>
      <c r="J10" s="545"/>
      <c r="K10" s="545"/>
      <c r="L10" s="545"/>
      <c r="M10" s="546"/>
    </row>
    <row r="11" spans="1:13" x14ac:dyDescent="0.25">
      <c r="A11" s="547"/>
      <c r="B11" s="547"/>
      <c r="C11" s="547"/>
      <c r="D11" s="547"/>
      <c r="E11" s="547"/>
      <c r="F11" s="548"/>
      <c r="G11" s="552"/>
      <c r="H11" s="552"/>
      <c r="I11" s="552"/>
      <c r="J11" s="552"/>
      <c r="K11" s="552"/>
      <c r="L11" s="552"/>
      <c r="M11" s="553"/>
    </row>
    <row r="12" spans="1:13" x14ac:dyDescent="0.25">
      <c r="A12" s="549" t="s">
        <v>53</v>
      </c>
      <c r="B12" s="549"/>
      <c r="C12" s="549"/>
      <c r="D12" s="549"/>
      <c r="E12" s="549"/>
      <c r="F12" s="550"/>
      <c r="G12" s="444"/>
      <c r="H12" s="551" t="s">
        <v>55</v>
      </c>
      <c r="I12" s="551"/>
      <c r="J12" s="551"/>
      <c r="K12" s="551"/>
      <c r="L12" s="551"/>
      <c r="M12" s="551"/>
    </row>
    <row r="13" spans="1:13" x14ac:dyDescent="0.25">
      <c r="A13" s="539"/>
      <c r="B13" s="540"/>
      <c r="C13" s="540"/>
      <c r="D13" s="540"/>
      <c r="E13" s="540"/>
      <c r="F13" s="540"/>
      <c r="G13" s="540"/>
      <c r="H13" s="540"/>
      <c r="I13" s="540"/>
      <c r="J13" s="540"/>
      <c r="K13" s="540"/>
      <c r="L13" s="540"/>
      <c r="M13" s="541"/>
    </row>
    <row r="14" spans="1:13" x14ac:dyDescent="0.25">
      <c r="A14" s="549" t="s">
        <v>52</v>
      </c>
      <c r="B14" s="549"/>
      <c r="C14" s="549"/>
      <c r="D14" s="549"/>
      <c r="E14" s="549"/>
      <c r="F14" s="550"/>
      <c r="G14" s="444"/>
      <c r="H14" s="551" t="s">
        <v>56</v>
      </c>
      <c r="I14" s="551"/>
      <c r="J14" s="551"/>
      <c r="K14" s="551"/>
      <c r="L14" s="551"/>
      <c r="M14" s="551"/>
    </row>
    <row r="15" spans="1:13" x14ac:dyDescent="0.25">
      <c r="A15" s="554"/>
      <c r="B15" s="555"/>
      <c r="C15" s="555"/>
      <c r="D15" s="555"/>
      <c r="E15" s="555"/>
      <c r="F15" s="555"/>
      <c r="G15" s="555"/>
      <c r="H15" s="555"/>
      <c r="I15" s="555"/>
      <c r="J15" s="555"/>
      <c r="K15" s="555"/>
      <c r="L15" s="555"/>
      <c r="M15" s="556"/>
    </row>
    <row r="16" spans="1:13" x14ac:dyDescent="0.25">
      <c r="A16" s="549" t="s">
        <v>51</v>
      </c>
      <c r="B16" s="549"/>
      <c r="C16" s="549"/>
      <c r="D16" s="549"/>
      <c r="E16" s="549"/>
      <c r="F16" s="550"/>
      <c r="G16" s="444"/>
      <c r="H16" s="551" t="s">
        <v>57</v>
      </c>
      <c r="I16" s="551"/>
      <c r="J16" s="551"/>
      <c r="K16" s="551"/>
      <c r="L16" s="551"/>
      <c r="M16" s="551"/>
    </row>
    <row r="17" spans="1:13" x14ac:dyDescent="0.25">
      <c r="A17" s="554"/>
      <c r="B17" s="555"/>
      <c r="C17" s="555"/>
      <c r="D17" s="555"/>
      <c r="E17" s="555"/>
      <c r="F17" s="555"/>
      <c r="G17" s="555"/>
      <c r="H17" s="555"/>
      <c r="I17" s="555"/>
      <c r="J17" s="555"/>
      <c r="K17" s="555"/>
      <c r="L17" s="555"/>
      <c r="M17" s="556"/>
    </row>
    <row r="18" spans="1:13" x14ac:dyDescent="0.25">
      <c r="A18" s="549" t="s">
        <v>54</v>
      </c>
      <c r="B18" s="549"/>
      <c r="C18" s="549"/>
      <c r="D18" s="549"/>
      <c r="E18" s="549"/>
      <c r="F18" s="550"/>
      <c r="G18" s="444"/>
      <c r="H18" s="551" t="s">
        <v>58</v>
      </c>
      <c r="I18" s="551"/>
      <c r="J18" s="551"/>
      <c r="K18" s="551"/>
      <c r="L18" s="551"/>
      <c r="M18" s="551"/>
    </row>
  </sheetData>
  <mergeCells count="15">
    <mergeCell ref="A16:F16"/>
    <mergeCell ref="A18:F18"/>
    <mergeCell ref="H16:M16"/>
    <mergeCell ref="H18:M18"/>
    <mergeCell ref="A14:F14"/>
    <mergeCell ref="H14:M14"/>
    <mergeCell ref="A17:M17"/>
    <mergeCell ref="A15:M15"/>
    <mergeCell ref="A13:M13"/>
    <mergeCell ref="A10:F10"/>
    <mergeCell ref="G10:M10"/>
    <mergeCell ref="A11:F11"/>
    <mergeCell ref="A12:F12"/>
    <mergeCell ref="H12:M12"/>
    <mergeCell ref="G11:M11"/>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2"/>
  <sheetViews>
    <sheetView showGridLines="0" topLeftCell="R2" zoomScaleNormal="100" workbookViewId="0">
      <pane ySplit="10" topLeftCell="A144" activePane="bottomLeft" state="frozen"/>
      <selection activeCell="A2" sqref="A2"/>
      <selection pane="bottomLeft" activeCell="V164" sqref="V164"/>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Septiembre de 2024</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Agosto 2024</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9" t="s">
        <v>35</v>
      </c>
      <c r="B10" s="575" t="s">
        <v>60</v>
      </c>
      <c r="C10" s="566"/>
      <c r="D10" s="565" t="s">
        <v>36</v>
      </c>
      <c r="E10" s="566"/>
      <c r="F10" s="565" t="s">
        <v>37</v>
      </c>
      <c r="G10" s="566"/>
      <c r="H10" s="565" t="s">
        <v>59</v>
      </c>
      <c r="I10" s="566"/>
      <c r="J10" s="565" t="s">
        <v>38</v>
      </c>
      <c r="K10" s="566"/>
      <c r="L10" s="563" t="s">
        <v>103</v>
      </c>
      <c r="M10" s="564"/>
      <c r="N10" s="565" t="s">
        <v>39</v>
      </c>
      <c r="O10" s="566"/>
      <c r="P10" s="565" t="s">
        <v>40</v>
      </c>
      <c r="Q10" s="566"/>
      <c r="R10" s="565" t="s">
        <v>41</v>
      </c>
      <c r="S10" s="566"/>
      <c r="T10" s="567" t="s">
        <v>42</v>
      </c>
      <c r="U10" s="569" t="s">
        <v>43</v>
      </c>
      <c r="V10" s="560" t="s">
        <v>87</v>
      </c>
      <c r="W10" s="560" t="s">
        <v>88</v>
      </c>
      <c r="X10" s="560" t="s">
        <v>44</v>
      </c>
      <c r="Y10" s="562"/>
    </row>
    <row r="11" spans="1:25" s="136" customFormat="1" ht="38.25" customHeight="1" thickBot="1" x14ac:dyDescent="0.25">
      <c r="A11" s="574"/>
      <c r="B11" s="535" t="s">
        <v>83</v>
      </c>
      <c r="C11" s="471" t="s">
        <v>84</v>
      </c>
      <c r="D11" s="535" t="s">
        <v>83</v>
      </c>
      <c r="E11" s="533" t="s">
        <v>84</v>
      </c>
      <c r="F11" s="535" t="s">
        <v>83</v>
      </c>
      <c r="G11" s="533" t="s">
        <v>84</v>
      </c>
      <c r="H11" s="535" t="s">
        <v>83</v>
      </c>
      <c r="I11" s="533" t="s">
        <v>84</v>
      </c>
      <c r="J11" s="535" t="s">
        <v>83</v>
      </c>
      <c r="K11" s="533" t="s">
        <v>84</v>
      </c>
      <c r="L11" s="535" t="s">
        <v>83</v>
      </c>
      <c r="M11" s="533" t="s">
        <v>84</v>
      </c>
      <c r="N11" s="535" t="s">
        <v>83</v>
      </c>
      <c r="O11" s="533" t="s">
        <v>84</v>
      </c>
      <c r="P11" s="535" t="s">
        <v>83</v>
      </c>
      <c r="Q11" s="533" t="s">
        <v>84</v>
      </c>
      <c r="R11" s="472" t="s">
        <v>85</v>
      </c>
      <c r="S11" s="473" t="s">
        <v>86</v>
      </c>
      <c r="T11" s="568"/>
      <c r="U11" s="570"/>
      <c r="V11" s="561"/>
      <c r="W11" s="561"/>
      <c r="X11" s="561"/>
      <c r="Y11" s="562"/>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B91+D91+F91+H91+J91+L91+N91+P164</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B92+D92+F92+H92+J92+L92+N92+P165</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B93+D93+F93+H93+J93+L93+N93+P166</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B94+D94+F94+H94+J94+L94+N94+P169</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B95+D95+F95+H95+J95+L95+N95+P170</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B96+D96+F96+H96+J96+L96+N96+P171</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B97+D97+F97+H97+J97+L97+N97+P173</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B98+D98+F98+H98+J98+L98+N98+P174</f>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B99+D99+F99+H99+J99+L99+N99+P175</f>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B100+D100+F100+H100+J100+L100+N100+P176</f>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B101+D101+F101+H101+J101+L101+N101+P177</f>
        <v>2288284</v>
      </c>
      <c r="S101" s="373">
        <f t="shared" si="29"/>
        <v>15348</v>
      </c>
      <c r="T101" s="158">
        <f t="shared" si="32"/>
        <v>2303632</v>
      </c>
      <c r="U101" s="164">
        <v>17145696.999999993</v>
      </c>
      <c r="V101" s="282">
        <f t="shared" ref="V101:W128" si="37">(R101-R100)/R100</f>
        <v>-5.4035352472882351E-3</v>
      </c>
      <c r="W101" s="286">
        <f t="shared" si="37"/>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B102+D102+F102+H102+J102+L102+N102+P178</f>
        <v>2272046</v>
      </c>
      <c r="S102" s="373">
        <f t="shared" si="29"/>
        <v>15404</v>
      </c>
      <c r="T102" s="158">
        <f t="shared" si="32"/>
        <v>2287450</v>
      </c>
      <c r="U102" s="164">
        <v>17166078.499999996</v>
      </c>
      <c r="V102" s="282">
        <f t="shared" si="37"/>
        <v>-7.0961471565592384E-3</v>
      </c>
      <c r="W102" s="286">
        <f t="shared" si="37"/>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B103+D103+F103+H103+J103+L103+N103+P179</f>
        <v>2251436</v>
      </c>
      <c r="S103" s="373">
        <f t="shared" si="29"/>
        <v>15327</v>
      </c>
      <c r="T103" s="158">
        <f t="shared" si="32"/>
        <v>2266763</v>
      </c>
      <c r="U103" s="164">
        <v>17186459.999999993</v>
      </c>
      <c r="V103" s="282">
        <f t="shared" si="37"/>
        <v>-9.0711191586790065E-3</v>
      </c>
      <c r="W103" s="286">
        <f t="shared" si="37"/>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B104+D104+F104+H104+J104+L104+N104+P180</f>
        <v>2235936</v>
      </c>
      <c r="S104" s="373">
        <f t="shared" si="29"/>
        <v>15263</v>
      </c>
      <c r="T104" s="158">
        <f t="shared" si="32"/>
        <v>2251199</v>
      </c>
      <c r="U104" s="164">
        <v>17206841.499999993</v>
      </c>
      <c r="V104" s="282">
        <f t="shared" si="37"/>
        <v>-6.8844950511584603E-3</v>
      </c>
      <c r="W104" s="286">
        <f t="shared" si="37"/>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B105+D105+F105+H105+J105+L105+N105+P181</f>
        <v>2215986</v>
      </c>
      <c r="S105" s="373">
        <f t="shared" si="29"/>
        <v>15185</v>
      </c>
      <c r="T105" s="158">
        <f t="shared" si="32"/>
        <v>2231171</v>
      </c>
      <c r="U105" s="164">
        <v>17227223</v>
      </c>
      <c r="V105" s="282">
        <f t="shared" si="37"/>
        <v>-8.9224378515306343E-3</v>
      </c>
      <c r="W105" s="286">
        <f t="shared" si="37"/>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B106+D106+F106+H106+J106+L106+N106+P182</f>
        <v>2197294</v>
      </c>
      <c r="S106" s="373">
        <f t="shared" si="29"/>
        <v>15120</v>
      </c>
      <c r="T106" s="158">
        <f t="shared" si="32"/>
        <v>2212414</v>
      </c>
      <c r="U106" s="164">
        <v>17247604.500000004</v>
      </c>
      <c r="V106" s="282">
        <f t="shared" si="37"/>
        <v>-8.4350713407034157E-3</v>
      </c>
      <c r="W106" s="286">
        <f t="shared" si="37"/>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B107+D107+F107+H107+J107+L107+N107+P183</f>
        <v>2181202</v>
      </c>
      <c r="S107" s="393">
        <f t="shared" si="29"/>
        <v>14638</v>
      </c>
      <c r="T107" s="394">
        <f t="shared" ref="T107:T129" si="38">R107+S107</f>
        <v>2195840</v>
      </c>
      <c r="U107" s="395">
        <v>17267985.955258224</v>
      </c>
      <c r="V107" s="396">
        <f t="shared" si="37"/>
        <v>-7.3235534252585228E-3</v>
      </c>
      <c r="W107" s="397">
        <f t="shared" si="37"/>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B108+D108+F108+H108+J108+L108+N108+P184</f>
        <v>2154911</v>
      </c>
      <c r="S108" s="373">
        <f t="shared" si="29"/>
        <v>14640</v>
      </c>
      <c r="T108" s="158">
        <f t="shared" si="38"/>
        <v>2169551</v>
      </c>
      <c r="U108" s="164">
        <v>17288207.401884053</v>
      </c>
      <c r="V108" s="282">
        <f t="shared" ref="V108:V119" si="39">(R108-R107)/R107</f>
        <v>-1.2053445760640234E-2</v>
      </c>
      <c r="W108" s="286">
        <f t="shared" si="37"/>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B109+D109+F109+H109+J109+L109+N109+P185</f>
        <v>2140268</v>
      </c>
      <c r="S109" s="373">
        <f t="shared" si="29"/>
        <v>14516</v>
      </c>
      <c r="T109" s="158">
        <f t="shared" si="38"/>
        <v>2154784</v>
      </c>
      <c r="U109" s="164">
        <v>17308428.848509841</v>
      </c>
      <c r="V109" s="282">
        <f t="shared" si="39"/>
        <v>-6.7951762276957147E-3</v>
      </c>
      <c r="W109" s="286">
        <f t="shared" si="37"/>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B110+D110+F110+H110+J110+L110+N110+P186</f>
        <v>2128881</v>
      </c>
      <c r="S110" s="373">
        <f t="shared" si="29"/>
        <v>14434</v>
      </c>
      <c r="T110" s="158">
        <f t="shared" si="38"/>
        <v>2143315</v>
      </c>
      <c r="U110" s="164">
        <v>17328650.295135688</v>
      </c>
      <c r="V110" s="282">
        <f t="shared" si="39"/>
        <v>-5.3203617490893661E-3</v>
      </c>
      <c r="W110" s="286">
        <f t="shared" si="37"/>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B111+D111+F111+H111+J111+L111+N111+P187</f>
        <v>2125238</v>
      </c>
      <c r="S111" s="373">
        <f t="shared" si="29"/>
        <v>14264</v>
      </c>
      <c r="T111" s="158">
        <f t="shared" si="38"/>
        <v>2139502</v>
      </c>
      <c r="U111" s="164">
        <v>17348871.741761539</v>
      </c>
      <c r="V111" s="282">
        <f t="shared" si="39"/>
        <v>-1.711227635551259E-3</v>
      </c>
      <c r="W111" s="286">
        <f t="shared" si="37"/>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B112+D112+F112+H112+J112+L112+N112+P188</f>
        <v>2123887</v>
      </c>
      <c r="S112" s="373">
        <f t="shared" si="29"/>
        <v>14204</v>
      </c>
      <c r="T112" s="158">
        <f t="shared" si="38"/>
        <v>2138091</v>
      </c>
      <c r="U112" s="164">
        <v>17369093.188387331</v>
      </c>
      <c r="V112" s="282">
        <f t="shared" si="39"/>
        <v>-6.3569350820943352E-4</v>
      </c>
      <c r="W112" s="286">
        <f t="shared" si="37"/>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B113+D113+F113+H113+J113+L113+N113+P189</f>
        <v>2119632</v>
      </c>
      <c r="S113" s="497">
        <f t="shared" si="29"/>
        <v>14168</v>
      </c>
      <c r="T113" s="498">
        <f t="shared" si="38"/>
        <v>2133800</v>
      </c>
      <c r="U113" s="499">
        <v>17389314.635013156</v>
      </c>
      <c r="V113" s="500">
        <f t="shared" si="39"/>
        <v>-2.0034022525680507E-3</v>
      </c>
      <c r="W113" s="501">
        <f t="shared" si="37"/>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B114+D114+F114+H114+J114+L114+N114+P190</f>
        <v>2105335</v>
      </c>
      <c r="S114" s="497">
        <f t="shared" si="29"/>
        <v>14059</v>
      </c>
      <c r="T114" s="498">
        <f t="shared" si="38"/>
        <v>2119394</v>
      </c>
      <c r="U114" s="499">
        <v>17409536</v>
      </c>
      <c r="V114" s="500">
        <f t="shared" si="39"/>
        <v>-6.7450387614453834E-3</v>
      </c>
      <c r="W114" s="501">
        <f t="shared" si="37"/>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B115+D115+F115+H115+J115+L115+N115+P191</f>
        <v>2096655</v>
      </c>
      <c r="S115" s="497">
        <f t="shared" si="29"/>
        <v>13927</v>
      </c>
      <c r="T115" s="498">
        <f t="shared" si="38"/>
        <v>2110582</v>
      </c>
      <c r="U115" s="499">
        <v>17429758</v>
      </c>
      <c r="V115" s="500">
        <f t="shared" si="39"/>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B116+D116+F116+H116+J116+L116+N116+P192</f>
        <v>2083852</v>
      </c>
      <c r="S116" s="497">
        <f t="shared" si="29"/>
        <v>13814</v>
      </c>
      <c r="T116" s="498">
        <f t="shared" si="38"/>
        <v>2097666</v>
      </c>
      <c r="U116" s="499">
        <v>17449978.974890605</v>
      </c>
      <c r="V116" s="500">
        <f t="shared" si="39"/>
        <v>-6.106393278817927E-3</v>
      </c>
      <c r="W116" s="501">
        <f t="shared" si="37"/>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B117+D117+F117+H117+J117+L117+N117+P193</f>
        <v>2072976</v>
      </c>
      <c r="S117" s="497">
        <f t="shared" si="29"/>
        <v>13661</v>
      </c>
      <c r="T117" s="498">
        <f t="shared" si="38"/>
        <v>2086637</v>
      </c>
      <c r="U117" s="499">
        <v>17470200.421516426</v>
      </c>
      <c r="V117" s="500">
        <f t="shared" si="39"/>
        <v>-5.2191806327896604E-3</v>
      </c>
      <c r="W117" s="501">
        <f t="shared" si="37"/>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B118+D118+F118+H118+J118+L118+N118+P194</f>
        <v>2063668</v>
      </c>
      <c r="S118" s="497">
        <f t="shared" si="29"/>
        <v>13581</v>
      </c>
      <c r="T118" s="498">
        <f t="shared" si="38"/>
        <v>2077249</v>
      </c>
      <c r="U118" s="499">
        <v>17490421.868142299</v>
      </c>
      <c r="V118" s="500">
        <f t="shared" si="39"/>
        <v>-4.4901629348337848E-3</v>
      </c>
      <c r="W118" s="501">
        <f t="shared" si="37"/>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B119+D119+F119+H119+J119+L119+N119+P195</f>
        <v>2049521</v>
      </c>
      <c r="S119" s="497">
        <f t="shared" si="29"/>
        <v>13523</v>
      </c>
      <c r="T119" s="498">
        <f t="shared" si="38"/>
        <v>2063044</v>
      </c>
      <c r="U119" s="499">
        <v>17510643.314768095</v>
      </c>
      <c r="V119" s="500">
        <f t="shared" si="39"/>
        <v>-6.8552693553420412E-3</v>
      </c>
      <c r="W119" s="501">
        <f t="shared" si="37"/>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B120+D120+F120+H120+J120+L120+N120+P196</f>
        <v>2030087</v>
      </c>
      <c r="S120" s="497">
        <f t="shared" si="29"/>
        <v>13429</v>
      </c>
      <c r="T120" s="498">
        <f t="shared" si="38"/>
        <v>2043516</v>
      </c>
      <c r="U120" s="499">
        <v>17510643.314768095</v>
      </c>
      <c r="V120" s="500">
        <f t="shared" ref="V120:V126" si="40">(R120-R119)/R119</f>
        <v>-9.4822156006208278E-3</v>
      </c>
      <c r="W120" s="501">
        <f t="shared" si="37"/>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B121+D121+F121+H121+J121+L121+N121+P197</f>
        <v>2016608</v>
      </c>
      <c r="S121" s="497">
        <f t="shared" si="29"/>
        <v>13365</v>
      </c>
      <c r="T121" s="498">
        <f t="shared" si="38"/>
        <v>2029973</v>
      </c>
      <c r="U121" s="499">
        <v>17510643.314768095</v>
      </c>
      <c r="V121" s="500">
        <f t="shared" si="40"/>
        <v>-6.6396169228215346E-3</v>
      </c>
      <c r="W121" s="501">
        <f t="shared" si="37"/>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B122+D122+F122+H122+J122+L122+N122+P198</f>
        <v>1980575</v>
      </c>
      <c r="S122" s="497">
        <f t="shared" si="29"/>
        <v>13048</v>
      </c>
      <c r="T122" s="498">
        <f t="shared" si="38"/>
        <v>1993623</v>
      </c>
      <c r="U122" s="499">
        <v>17510643.314768095</v>
      </c>
      <c r="V122" s="500">
        <f t="shared" si="40"/>
        <v>-1.7868123105730018E-2</v>
      </c>
      <c r="W122" s="501">
        <f t="shared" si="37"/>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B123+D123+F123+H123+J123+L123+N123+P199</f>
        <v>2020510</v>
      </c>
      <c r="S123" s="497">
        <f t="shared" si="29"/>
        <v>13075</v>
      </c>
      <c r="T123" s="498">
        <f t="shared" si="38"/>
        <v>2033585</v>
      </c>
      <c r="U123" s="499">
        <v>17510643.314768095</v>
      </c>
      <c r="V123" s="500">
        <f t="shared" si="40"/>
        <v>2.0163336404831929E-2</v>
      </c>
      <c r="W123" s="501">
        <f t="shared" si="37"/>
        <v>2.0692826486817901E-3</v>
      </c>
      <c r="X123" s="502">
        <f t="shared" ref="X123:X125" si="41">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B124+D124+F124+H124+J124+L124+N124+P200</f>
        <v>1960169</v>
      </c>
      <c r="S124" s="497">
        <f t="shared" si="29"/>
        <v>12723</v>
      </c>
      <c r="T124" s="498">
        <f t="shared" si="38"/>
        <v>1972892</v>
      </c>
      <c r="U124" s="499">
        <v>17510643.314768095</v>
      </c>
      <c r="V124" s="500">
        <f t="shared" si="40"/>
        <v>-2.9864242196277178E-2</v>
      </c>
      <c r="W124" s="501">
        <f t="shared" si="37"/>
        <v>-2.6921606118546847E-2</v>
      </c>
      <c r="X124" s="502">
        <f t="shared" si="41"/>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B125+D125+F125+H125+J125+L125+N125+P201</f>
        <v>1908026</v>
      </c>
      <c r="S125" s="497">
        <f t="shared" si="29"/>
        <v>12666</v>
      </c>
      <c r="T125" s="498">
        <f t="shared" si="38"/>
        <v>1920692</v>
      </c>
      <c r="U125" s="499">
        <v>17510643.314768095</v>
      </c>
      <c r="V125" s="500">
        <f t="shared" si="40"/>
        <v>-2.6601277746969777E-2</v>
      </c>
      <c r="W125" s="501">
        <f t="shared" si="37"/>
        <v>-4.4800754539023819E-3</v>
      </c>
      <c r="X125" s="502">
        <f t="shared" si="41"/>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B126+D126+F126+H126+J126+L126+N126+P202</f>
        <v>1869782</v>
      </c>
      <c r="S126" s="497">
        <f t="shared" si="29"/>
        <v>12543</v>
      </c>
      <c r="T126" s="498">
        <f t="shared" si="38"/>
        <v>1882325</v>
      </c>
      <c r="U126" s="499">
        <v>17510643.314768095</v>
      </c>
      <c r="V126" s="500">
        <f t="shared" si="40"/>
        <v>-2.0043752024343484E-2</v>
      </c>
      <c r="W126" s="501">
        <f t="shared" si="37"/>
        <v>-9.7110374230222635E-3</v>
      </c>
      <c r="X126" s="502">
        <f t="shared" ref="X126:X132" si="42">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B127+D127+F127+H127+J127+L127+N127+P203</f>
        <v>1871110</v>
      </c>
      <c r="S127" s="497">
        <f t="shared" si="29"/>
        <v>12390</v>
      </c>
      <c r="T127" s="498">
        <f t="shared" si="38"/>
        <v>1883500</v>
      </c>
      <c r="U127" s="499">
        <v>17510643.314768095</v>
      </c>
      <c r="V127" s="500">
        <f>(R127-R126)/R126</f>
        <v>7.1024322621567645E-4</v>
      </c>
      <c r="W127" s="501">
        <f t="shared" si="37"/>
        <v>-1.2198038746711314E-2</v>
      </c>
      <c r="X127" s="502">
        <f t="shared" si="42"/>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B128+D128+F128+H128+J128+L128+N128+P204</f>
        <v>1875365</v>
      </c>
      <c r="S128" s="497">
        <f t="shared" si="29"/>
        <v>12208</v>
      </c>
      <c r="T128" s="498">
        <f t="shared" si="38"/>
        <v>1887573</v>
      </c>
      <c r="U128" s="499">
        <v>17510643.314768095</v>
      </c>
      <c r="V128" s="500">
        <f>(R128-R127)/R127</f>
        <v>2.2740512316218714E-3</v>
      </c>
      <c r="W128" s="501">
        <f t="shared" si="37"/>
        <v>-1.4689265536723164E-2</v>
      </c>
      <c r="X128" s="502">
        <f t="shared" si="42"/>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B129+D129+F129+H129+J129+L129+N129+P205</f>
        <v>1870876</v>
      </c>
      <c r="S129" s="497">
        <f t="shared" si="29"/>
        <v>12107</v>
      </c>
      <c r="T129" s="498">
        <f t="shared" si="38"/>
        <v>1882983</v>
      </c>
      <c r="U129" s="499">
        <v>17510643.314768095</v>
      </c>
      <c r="V129" s="500">
        <f>(R129-R128)/R128</f>
        <v>-2.3936673660860685E-3</v>
      </c>
      <c r="W129" s="501">
        <f t="shared" ref="W129:W134" si="43">(S129-S128)/S128</f>
        <v>-8.2732634338138922E-3</v>
      </c>
      <c r="X129" s="502">
        <f t="shared" si="42"/>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B130+D130+F130+H130+J130+L130+N130+P206</f>
        <v>1859484</v>
      </c>
      <c r="S130" s="497">
        <f t="shared" ref="S130:S131" si="44">C130+E130+G130+I130+K130+M130+O130+Q130</f>
        <v>14588</v>
      </c>
      <c r="T130" s="498">
        <f t="shared" ref="T130:T131" si="45">R130+S130</f>
        <v>1874072</v>
      </c>
      <c r="U130" s="499">
        <v>17510643.314768095</v>
      </c>
      <c r="V130" s="500">
        <f t="shared" ref="V130:V132" si="46">(R130-R129)/R129</f>
        <v>-6.0891261633587686E-3</v>
      </c>
      <c r="W130" s="501">
        <f t="shared" si="43"/>
        <v>0.20492277195011149</v>
      </c>
      <c r="X130" s="502">
        <f t="shared" si="42"/>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7">B131+D131+F131+H131+J131+L131+N131+P206</f>
        <v>1834914</v>
      </c>
      <c r="S131" s="497">
        <f t="shared" si="44"/>
        <v>11752</v>
      </c>
      <c r="T131" s="498">
        <f t="shared" si="45"/>
        <v>1846666</v>
      </c>
      <c r="U131" s="499">
        <v>17510643.314768095</v>
      </c>
      <c r="V131" s="500">
        <f t="shared" si="46"/>
        <v>-1.3213343056460825E-2</v>
      </c>
      <c r="W131" s="501">
        <f t="shared" si="43"/>
        <v>-0.19440636139292569</v>
      </c>
      <c r="X131" s="502">
        <f t="shared" si="42"/>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8">B132+D132+F132+H132+J132+L132+N132+P207</f>
        <v>1826356</v>
      </c>
      <c r="S132" s="497">
        <f t="shared" ref="S132" si="49">C132+E132+G132+I132+K132+M132+O132+Q132</f>
        <v>11650</v>
      </c>
      <c r="T132" s="498">
        <f t="shared" ref="T132" si="50">R132+S132</f>
        <v>1838006</v>
      </c>
      <c r="U132" s="499">
        <v>17989912</v>
      </c>
      <c r="V132" s="500">
        <f t="shared" si="46"/>
        <v>-4.6639788022762923E-3</v>
      </c>
      <c r="W132" s="501">
        <f t="shared" si="43"/>
        <v>-8.6793737236215106E-3</v>
      </c>
      <c r="X132" s="502">
        <f t="shared" si="42"/>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1">B133+D133+F133+H133+J133+L133+N133+P208</f>
        <v>1808487</v>
      </c>
      <c r="S133" s="497">
        <f t="shared" ref="S133" si="52">C133+E133+G133+I133+K133+M133+O133+Q133</f>
        <v>11698</v>
      </c>
      <c r="T133" s="498">
        <f t="shared" ref="T133" si="53">R133+S133</f>
        <v>1820185</v>
      </c>
      <c r="U133" s="499">
        <v>17989912</v>
      </c>
      <c r="V133" s="500">
        <f t="shared" ref="V133" si="54">(R133-R132)/R132</f>
        <v>-9.7839632579847513E-3</v>
      </c>
      <c r="W133" s="501">
        <f t="shared" si="43"/>
        <v>4.1201716738197428E-3</v>
      </c>
      <c r="X133" s="502">
        <f t="shared" ref="X133" si="55">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6">B134+D134+F134+H134+J134+L134+N134+P209</f>
        <v>1761324</v>
      </c>
      <c r="S134" s="410">
        <f t="shared" ref="S134" si="57">C134+E134+G134+I134+K134+M134+O134+Q134</f>
        <v>11621</v>
      </c>
      <c r="T134" s="411">
        <f t="shared" ref="T134" si="58">R134+S134</f>
        <v>1772945</v>
      </c>
      <c r="U134" s="412">
        <v>17989912</v>
      </c>
      <c r="V134" s="413">
        <f t="shared" ref="V134" si="59">(R134-R133)/R133</f>
        <v>-2.6078705569904565E-2</v>
      </c>
      <c r="W134" s="414">
        <f t="shared" si="43"/>
        <v>-6.5823217644041714E-3</v>
      </c>
      <c r="X134" s="415">
        <f t="shared" ref="X134" si="60">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B135+D135+F135+H135+J135+L135+N135+P210</f>
        <v>1759492</v>
      </c>
      <c r="S135" s="357">
        <f t="shared" ref="S135:S163" si="61">C135+E135+G135+I135+K135+M135+O135+Q135</f>
        <v>11329</v>
      </c>
      <c r="T135" s="531">
        <f t="shared" ref="T135:T142" si="62">R135+S135</f>
        <v>1770821</v>
      </c>
      <c r="U135" s="534">
        <v>17989912</v>
      </c>
      <c r="V135" s="532">
        <f t="shared" ref="V135:W163" si="63">(R135-R134)/R134</f>
        <v>-1.040126632010919E-3</v>
      </c>
      <c r="W135" s="532">
        <f t="shared" si="63"/>
        <v>-2.5126925393683847E-2</v>
      </c>
      <c r="X135" s="532">
        <f t="shared" ref="X135:X142" si="64">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B136+D136+F136+H136+J136+L136+N136+P211</f>
        <v>1743998</v>
      </c>
      <c r="S136" s="357">
        <f t="shared" si="61"/>
        <v>11227</v>
      </c>
      <c r="T136" s="531">
        <f t="shared" si="62"/>
        <v>1755225</v>
      </c>
      <c r="U136" s="534">
        <v>17989912</v>
      </c>
      <c r="V136" s="532">
        <f t="shared" si="63"/>
        <v>-8.8059508085288254E-3</v>
      </c>
      <c r="W136" s="532">
        <f t="shared" si="63"/>
        <v>-9.0034424927178044E-3</v>
      </c>
      <c r="X136" s="532">
        <f t="shared" si="64"/>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B137+D137+F137+H137+J137+L137+N137+P212</f>
        <v>1726694</v>
      </c>
      <c r="S137" s="357">
        <f t="shared" si="61"/>
        <v>11187</v>
      </c>
      <c r="T137" s="531">
        <f t="shared" si="62"/>
        <v>1737881</v>
      </c>
      <c r="U137" s="534">
        <v>17989912</v>
      </c>
      <c r="V137" s="532">
        <f t="shared" si="63"/>
        <v>-9.922029727098311E-3</v>
      </c>
      <c r="W137" s="532">
        <f t="shared" si="63"/>
        <v>-3.5628395831477687E-3</v>
      </c>
      <c r="X137" s="532">
        <f t="shared" si="64"/>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B138+D138+F138+H138+J138+L138+N138+P213</f>
        <v>1707886</v>
      </c>
      <c r="S138" s="357">
        <f t="shared" si="61"/>
        <v>10939</v>
      </c>
      <c r="T138" s="531">
        <f t="shared" si="62"/>
        <v>1718825</v>
      </c>
      <c r="U138" s="534">
        <v>17989912</v>
      </c>
      <c r="V138" s="532">
        <f t="shared" si="63"/>
        <v>-1.0892491663259384E-2</v>
      </c>
      <c r="W138" s="532">
        <f t="shared" si="63"/>
        <v>-2.2168588540269957E-2</v>
      </c>
      <c r="X138" s="532">
        <f t="shared" si="64"/>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B139+D139+F139+H139+J139+L139+N139+P214</f>
        <v>1692858</v>
      </c>
      <c r="S139" s="357">
        <f t="shared" si="61"/>
        <v>10741</v>
      </c>
      <c r="T139" s="531">
        <f t="shared" si="62"/>
        <v>1703599</v>
      </c>
      <c r="U139" s="534">
        <v>17989912</v>
      </c>
      <c r="V139" s="532">
        <f t="shared" si="63"/>
        <v>-8.799182146817762E-3</v>
      </c>
      <c r="W139" s="532">
        <f t="shared" si="63"/>
        <v>-1.8100374805740928E-2</v>
      </c>
      <c r="X139" s="532">
        <f t="shared" si="64"/>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B140+D140+F140+H140+J140+L140+N140+P215</f>
        <v>1671566</v>
      </c>
      <c r="S140" s="357">
        <f t="shared" si="61"/>
        <v>10612</v>
      </c>
      <c r="T140" s="531">
        <f t="shared" si="62"/>
        <v>1682178</v>
      </c>
      <c r="U140" s="534">
        <v>17989912</v>
      </c>
      <c r="V140" s="532">
        <f t="shared" si="63"/>
        <v>-1.2577546374238123E-2</v>
      </c>
      <c r="W140" s="532">
        <f t="shared" si="63"/>
        <v>-1.2010054929708594E-2</v>
      </c>
      <c r="X140" s="532">
        <f t="shared" si="64"/>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B141+D141+F141+H141+J141+L141+N141+P216</f>
        <v>1652784</v>
      </c>
      <c r="S141" s="357">
        <f t="shared" si="61"/>
        <v>10475</v>
      </c>
      <c r="T141" s="531">
        <f t="shared" si="62"/>
        <v>1663259</v>
      </c>
      <c r="U141" s="534">
        <v>17989912</v>
      </c>
      <c r="V141" s="532">
        <f t="shared" si="63"/>
        <v>-1.1236170154214671E-2</v>
      </c>
      <c r="W141" s="532">
        <f t="shared" si="63"/>
        <v>-1.290991330569167E-2</v>
      </c>
      <c r="X141" s="532">
        <f t="shared" si="64"/>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B142+D142+F142+H142+J142+L142+N142+P217</f>
        <v>1662321</v>
      </c>
      <c r="S142" s="357">
        <f t="shared" si="61"/>
        <v>10426</v>
      </c>
      <c r="T142" s="531">
        <f t="shared" si="62"/>
        <v>1672747</v>
      </c>
      <c r="U142" s="534">
        <v>17989912</v>
      </c>
      <c r="V142" s="532">
        <f t="shared" si="63"/>
        <v>5.770263990938925E-3</v>
      </c>
      <c r="W142" s="532">
        <f t="shared" si="63"/>
        <v>-4.6778042959427207E-3</v>
      </c>
      <c r="X142" s="532">
        <f t="shared" si="64"/>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B143+D143+F143+H143+J143+L143+N143+P218</f>
        <v>1633952</v>
      </c>
      <c r="S143" s="357">
        <f t="shared" si="61"/>
        <v>10286</v>
      </c>
      <c r="T143" s="531">
        <f t="shared" ref="T143:T163" si="65">R143+S143</f>
        <v>1644238</v>
      </c>
      <c r="U143" s="534">
        <v>17989912</v>
      </c>
      <c r="V143" s="532">
        <f t="shared" si="63"/>
        <v>-1.706589762145819E-2</v>
      </c>
      <c r="W143" s="532">
        <f t="shared" si="63"/>
        <v>-1.3427968540187992E-2</v>
      </c>
      <c r="X143" s="532">
        <f t="shared" ref="X143:X163" si="66">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B144+D144+F144+H144+J144+L144+N144+P219</f>
        <v>1628009</v>
      </c>
      <c r="S144" s="357">
        <f t="shared" si="61"/>
        <v>10224</v>
      </c>
      <c r="T144" s="531">
        <f t="shared" si="65"/>
        <v>1638233</v>
      </c>
      <c r="U144" s="534">
        <v>18205188</v>
      </c>
      <c r="V144" s="532">
        <f t="shared" si="63"/>
        <v>-3.6371937486535714E-3</v>
      </c>
      <c r="W144" s="532">
        <f t="shared" si="63"/>
        <v>-6.0276103441571065E-3</v>
      </c>
      <c r="X144" s="532">
        <f t="shared" si="66"/>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B145+D145+F145+H145+J145+L145+N145+P220</f>
        <v>1615542</v>
      </c>
      <c r="S145" s="357">
        <f t="shared" si="61"/>
        <v>10142</v>
      </c>
      <c r="T145" s="531">
        <f t="shared" si="65"/>
        <v>1625684</v>
      </c>
      <c r="U145" s="534">
        <v>18205188</v>
      </c>
      <c r="V145" s="532">
        <f t="shared" si="63"/>
        <v>-7.6578200734762521E-3</v>
      </c>
      <c r="W145" s="532">
        <f t="shared" si="63"/>
        <v>-8.0203442879499213E-3</v>
      </c>
      <c r="X145" s="532">
        <f t="shared" si="66"/>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B146+D146+F146+H146+J146+L146+N146+P221</f>
        <v>1592546</v>
      </c>
      <c r="S146" s="357">
        <f t="shared" si="61"/>
        <v>10191</v>
      </c>
      <c r="T146" s="531">
        <f t="shared" si="65"/>
        <v>1602737</v>
      </c>
      <c r="U146" s="534">
        <v>18205188</v>
      </c>
      <c r="V146" s="532">
        <f t="shared" si="63"/>
        <v>-1.4234232226707817E-2</v>
      </c>
      <c r="W146" s="532">
        <f t="shared" si="63"/>
        <v>4.8313942023269574E-3</v>
      </c>
      <c r="X146" s="532">
        <f t="shared" si="66"/>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B147+D147+F147+H147+J147+L147+N147+P222</f>
        <v>1574371</v>
      </c>
      <c r="S147" s="357">
        <f t="shared" si="61"/>
        <v>9805</v>
      </c>
      <c r="T147" s="531">
        <f t="shared" si="65"/>
        <v>1584176</v>
      </c>
      <c r="U147" s="534">
        <v>18205188</v>
      </c>
      <c r="V147" s="532">
        <f t="shared" si="63"/>
        <v>-1.1412543185565754E-2</v>
      </c>
      <c r="W147" s="532">
        <f t="shared" si="63"/>
        <v>-3.7876557747031692E-2</v>
      </c>
      <c r="X147" s="532">
        <f t="shared" si="66"/>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B148+D148+F148+H148+J148+L148+N148+P223</f>
        <v>1560915</v>
      </c>
      <c r="S148" s="357">
        <f t="shared" si="61"/>
        <v>9762</v>
      </c>
      <c r="T148" s="531">
        <f t="shared" si="65"/>
        <v>1570677</v>
      </c>
      <c r="U148" s="534">
        <v>18205188</v>
      </c>
      <c r="V148" s="532">
        <f t="shared" si="63"/>
        <v>-8.5469053990450787E-3</v>
      </c>
      <c r="W148" s="532">
        <f t="shared" si="63"/>
        <v>-4.3855175930647625E-3</v>
      </c>
      <c r="X148" s="532">
        <f t="shared" si="66"/>
        <v>8.6276340568413795E-2</v>
      </c>
      <c r="Y148" s="487"/>
    </row>
    <row r="149" spans="1:25" s="136" customFormat="1" ht="12" thickBot="1" x14ac:dyDescent="0.25">
      <c r="A149" s="488">
        <v>45078</v>
      </c>
      <c r="B149" s="357">
        <v>1161309</v>
      </c>
      <c r="C149" s="357">
        <v>5749</v>
      </c>
      <c r="D149" s="357">
        <v>107805</v>
      </c>
      <c r="E149" s="357">
        <v>177</v>
      </c>
      <c r="F149" s="493">
        <v>0</v>
      </c>
      <c r="G149" s="494">
        <v>0</v>
      </c>
      <c r="H149" s="357">
        <v>186369</v>
      </c>
      <c r="I149" s="357">
        <v>1691</v>
      </c>
      <c r="J149" s="357">
        <v>43400</v>
      </c>
      <c r="K149" s="357">
        <v>2072</v>
      </c>
      <c r="L149" s="357">
        <v>24164</v>
      </c>
      <c r="M149" s="492">
        <v>0</v>
      </c>
      <c r="N149" s="357">
        <v>14597</v>
      </c>
      <c r="O149" s="363">
        <v>43</v>
      </c>
      <c r="P149" s="530">
        <v>0</v>
      </c>
      <c r="Q149" s="530">
        <v>0</v>
      </c>
      <c r="R149" s="357">
        <f>B149+D149+F149+H149+J149+L149+N149+P224</f>
        <v>1537644</v>
      </c>
      <c r="S149" s="357">
        <f t="shared" si="61"/>
        <v>9732</v>
      </c>
      <c r="T149" s="531">
        <f t="shared" si="65"/>
        <v>1547376</v>
      </c>
      <c r="U149" s="534">
        <v>18205188</v>
      </c>
      <c r="V149" s="532">
        <f t="shared" si="63"/>
        <v>-1.4908563246557307E-2</v>
      </c>
      <c r="W149" s="532">
        <f t="shared" si="63"/>
        <v>-3.0731407498463428E-3</v>
      </c>
      <c r="X149" s="532">
        <f t="shared" si="66"/>
        <v>8.4996430687779775E-2</v>
      </c>
      <c r="Y149" s="487"/>
    </row>
    <row r="150" spans="1:25" s="136" customFormat="1" ht="12" thickBot="1" x14ac:dyDescent="0.25">
      <c r="A150" s="488">
        <v>45108</v>
      </c>
      <c r="B150" s="357">
        <v>1146889</v>
      </c>
      <c r="C150" s="357">
        <v>5741</v>
      </c>
      <c r="D150" s="357">
        <v>107280</v>
      </c>
      <c r="E150" s="357">
        <v>176</v>
      </c>
      <c r="F150" s="493">
        <v>0</v>
      </c>
      <c r="G150" s="494">
        <v>0</v>
      </c>
      <c r="H150" s="357">
        <v>168546</v>
      </c>
      <c r="I150" s="357">
        <v>1688</v>
      </c>
      <c r="J150" s="357">
        <v>42671</v>
      </c>
      <c r="K150" s="357">
        <v>2038</v>
      </c>
      <c r="L150" s="357">
        <v>24824</v>
      </c>
      <c r="M150" s="492">
        <v>0</v>
      </c>
      <c r="N150" s="357">
        <v>14651</v>
      </c>
      <c r="O150" s="363">
        <v>43</v>
      </c>
      <c r="P150" s="530">
        <v>0</v>
      </c>
      <c r="Q150" s="530">
        <v>0</v>
      </c>
      <c r="R150" s="357">
        <f>B150+D150+F150+H150+J150+L150+N150+P225</f>
        <v>1504861</v>
      </c>
      <c r="S150" s="357">
        <f t="shared" si="61"/>
        <v>9686</v>
      </c>
      <c r="T150" s="531">
        <f t="shared" si="65"/>
        <v>1514547</v>
      </c>
      <c r="U150" s="534">
        <v>18205188</v>
      </c>
      <c r="V150" s="532">
        <f t="shared" si="63"/>
        <v>-2.1320279596577622E-2</v>
      </c>
      <c r="W150" s="532">
        <f t="shared" si="63"/>
        <v>-4.7266748869708181E-3</v>
      </c>
      <c r="X150" s="532">
        <f t="shared" si="66"/>
        <v>8.3193153512064799E-2</v>
      </c>
      <c r="Y150" s="487"/>
    </row>
    <row r="151" spans="1:25" s="136" customFormat="1" ht="12" thickBot="1" x14ac:dyDescent="0.25">
      <c r="A151" s="488">
        <v>45139</v>
      </c>
      <c r="B151" s="357">
        <v>1128035</v>
      </c>
      <c r="C151" s="357">
        <v>5716</v>
      </c>
      <c r="D151" s="357">
        <v>106828</v>
      </c>
      <c r="E151" s="357">
        <v>171</v>
      </c>
      <c r="F151" s="493">
        <v>0</v>
      </c>
      <c r="G151" s="494">
        <v>0</v>
      </c>
      <c r="H151" s="357">
        <v>166839</v>
      </c>
      <c r="I151" s="357">
        <v>1678</v>
      </c>
      <c r="J151" s="357">
        <v>41845</v>
      </c>
      <c r="K151" s="357">
        <v>2082</v>
      </c>
      <c r="L151" s="357">
        <v>24884</v>
      </c>
      <c r="M151" s="492">
        <v>0</v>
      </c>
      <c r="N151" s="357">
        <v>14699</v>
      </c>
      <c r="O151" s="363">
        <v>43</v>
      </c>
      <c r="P151" s="530">
        <v>0</v>
      </c>
      <c r="Q151" s="530">
        <v>0</v>
      </c>
      <c r="R151" s="357">
        <f>B151+D151+F151+H151+J151+L151+N151+P226</f>
        <v>1483130</v>
      </c>
      <c r="S151" s="357">
        <f t="shared" si="61"/>
        <v>9690</v>
      </c>
      <c r="T151" s="531">
        <f t="shared" si="65"/>
        <v>1492820</v>
      </c>
      <c r="U151" s="534">
        <v>18205188</v>
      </c>
      <c r="V151" s="532">
        <f t="shared" si="63"/>
        <v>-1.4440536368475228E-2</v>
      </c>
      <c r="W151" s="532">
        <f t="shared" si="63"/>
        <v>4.1296716911005574E-4</v>
      </c>
      <c r="X151" s="532">
        <f t="shared" si="66"/>
        <v>8.1999702502385585E-2</v>
      </c>
      <c r="Y151" s="487"/>
    </row>
    <row r="152" spans="1:25" s="136" customFormat="1" ht="12" thickBot="1" x14ac:dyDescent="0.25">
      <c r="A152" s="488">
        <v>45170</v>
      </c>
      <c r="B152" s="357">
        <v>1114484</v>
      </c>
      <c r="C152" s="357">
        <v>5676</v>
      </c>
      <c r="D152" s="357">
        <v>106361</v>
      </c>
      <c r="E152" s="357">
        <v>169</v>
      </c>
      <c r="F152" s="493">
        <v>0</v>
      </c>
      <c r="G152" s="494">
        <v>0</v>
      </c>
      <c r="H152" s="357">
        <v>166623</v>
      </c>
      <c r="I152" s="357">
        <v>1654</v>
      </c>
      <c r="J152" s="357">
        <v>41176</v>
      </c>
      <c r="K152" s="357">
        <v>2022</v>
      </c>
      <c r="L152" s="357">
        <v>25674</v>
      </c>
      <c r="M152" s="492">
        <v>0</v>
      </c>
      <c r="N152" s="357">
        <v>14732</v>
      </c>
      <c r="O152" s="363">
        <v>43</v>
      </c>
      <c r="P152" s="530">
        <v>0</v>
      </c>
      <c r="Q152" s="530">
        <v>0</v>
      </c>
      <c r="R152" s="357">
        <f>B152+D152+F152+H152+J152+L152+N152+P227</f>
        <v>1469050</v>
      </c>
      <c r="S152" s="357">
        <f t="shared" si="61"/>
        <v>9564</v>
      </c>
      <c r="T152" s="531">
        <f t="shared" si="65"/>
        <v>1478614</v>
      </c>
      <c r="U152" s="534">
        <v>18205188</v>
      </c>
      <c r="V152" s="532">
        <f t="shared" si="63"/>
        <v>-9.4934361788919387E-3</v>
      </c>
      <c r="W152" s="532">
        <f t="shared" si="63"/>
        <v>-1.3003095975232198E-2</v>
      </c>
      <c r="X152" s="532">
        <f t="shared" si="66"/>
        <v>8.1219375487910375E-2</v>
      </c>
      <c r="Y152" s="487"/>
    </row>
    <row r="153" spans="1:25" s="136" customFormat="1" ht="12" thickBot="1" x14ac:dyDescent="0.25">
      <c r="A153" s="488">
        <v>45200</v>
      </c>
      <c r="B153" s="357">
        <v>1104416</v>
      </c>
      <c r="C153" s="357">
        <v>5683</v>
      </c>
      <c r="D153" s="357">
        <v>105892</v>
      </c>
      <c r="E153" s="357">
        <v>168</v>
      </c>
      <c r="F153" s="493">
        <v>0</v>
      </c>
      <c r="G153" s="494">
        <v>0</v>
      </c>
      <c r="H153" s="357">
        <v>165565</v>
      </c>
      <c r="I153" s="357">
        <v>1665</v>
      </c>
      <c r="J153" s="357">
        <v>40682</v>
      </c>
      <c r="K153" s="357">
        <v>1941</v>
      </c>
      <c r="L153" s="357">
        <v>25884</v>
      </c>
      <c r="M153" s="492">
        <v>0</v>
      </c>
      <c r="N153" s="357">
        <v>14751</v>
      </c>
      <c r="O153" s="363">
        <v>43</v>
      </c>
      <c r="P153" s="530">
        <v>0</v>
      </c>
      <c r="Q153" s="530">
        <v>0</v>
      </c>
      <c r="R153" s="357">
        <f>B153+D153+F153+H153+J153+L153+N153+P228</f>
        <v>1457190</v>
      </c>
      <c r="S153" s="357">
        <f t="shared" si="61"/>
        <v>9500</v>
      </c>
      <c r="T153" s="531">
        <f t="shared" si="65"/>
        <v>1466690</v>
      </c>
      <c r="U153" s="534">
        <v>18205188</v>
      </c>
      <c r="V153" s="532">
        <f t="shared" si="63"/>
        <v>-8.073244613866104E-3</v>
      </c>
      <c r="W153" s="532">
        <f t="shared" si="63"/>
        <v>-6.6917607695524883E-3</v>
      </c>
      <c r="X153" s="532">
        <f t="shared" si="66"/>
        <v>8.0564397357500511E-2</v>
      </c>
      <c r="Y153" s="487"/>
    </row>
    <row r="154" spans="1:25" s="136" customFormat="1" ht="12" thickBot="1" x14ac:dyDescent="0.25">
      <c r="A154" s="488">
        <v>45231</v>
      </c>
      <c r="B154" s="357">
        <v>1090690</v>
      </c>
      <c r="C154" s="357">
        <v>5672</v>
      </c>
      <c r="D154" s="357">
        <v>105316</v>
      </c>
      <c r="E154" s="357">
        <v>168</v>
      </c>
      <c r="F154" s="493">
        <v>0</v>
      </c>
      <c r="G154" s="494">
        <v>0</v>
      </c>
      <c r="H154" s="357">
        <v>163917</v>
      </c>
      <c r="I154" s="357">
        <v>1646</v>
      </c>
      <c r="J154" s="357">
        <v>40057</v>
      </c>
      <c r="K154" s="357">
        <v>1861</v>
      </c>
      <c r="L154" s="357">
        <v>26144</v>
      </c>
      <c r="M154" s="492">
        <v>0</v>
      </c>
      <c r="N154" s="357">
        <v>14774</v>
      </c>
      <c r="O154" s="363">
        <v>43</v>
      </c>
      <c r="P154" s="530">
        <v>0</v>
      </c>
      <c r="Q154" s="530">
        <v>0</v>
      </c>
      <c r="R154" s="357">
        <f>B154+D154+F154+H154+J154+L154+N154+P229</f>
        <v>1440898</v>
      </c>
      <c r="S154" s="357">
        <f t="shared" si="61"/>
        <v>9390</v>
      </c>
      <c r="T154" s="531">
        <f t="shared" si="65"/>
        <v>1450288</v>
      </c>
      <c r="U154" s="534">
        <v>18205188</v>
      </c>
      <c r="V154" s="532">
        <f t="shared" si="63"/>
        <v>-1.1180422594170973E-2</v>
      </c>
      <c r="W154" s="532">
        <f t="shared" si="63"/>
        <v>-1.1578947368421053E-2</v>
      </c>
      <c r="X154" s="532">
        <f t="shared" si="66"/>
        <v>7.9663445387106138E-2</v>
      </c>
      <c r="Y154" s="487"/>
    </row>
    <row r="155" spans="1:25" s="136" customFormat="1" ht="12" thickBot="1" x14ac:dyDescent="0.25">
      <c r="A155" s="488">
        <v>45261</v>
      </c>
      <c r="B155" s="357">
        <v>1076681</v>
      </c>
      <c r="C155" s="357">
        <v>5658</v>
      </c>
      <c r="D155" s="357">
        <v>104869</v>
      </c>
      <c r="E155" s="357">
        <v>168</v>
      </c>
      <c r="F155" s="493">
        <v>0</v>
      </c>
      <c r="G155" s="494">
        <v>0</v>
      </c>
      <c r="H155" s="357">
        <v>162403</v>
      </c>
      <c r="I155" s="357">
        <v>1655</v>
      </c>
      <c r="J155" s="357">
        <v>39336</v>
      </c>
      <c r="K155" s="357">
        <v>1837</v>
      </c>
      <c r="L155" s="357">
        <v>26894</v>
      </c>
      <c r="M155" s="492">
        <v>0</v>
      </c>
      <c r="N155" s="357">
        <v>14897</v>
      </c>
      <c r="O155" s="363">
        <v>43</v>
      </c>
      <c r="P155" s="530">
        <v>0</v>
      </c>
      <c r="Q155" s="530">
        <v>0</v>
      </c>
      <c r="R155" s="357">
        <f>B155+D155+F155+H155+J155+L155+N155+P230</f>
        <v>1425080</v>
      </c>
      <c r="S155" s="357">
        <f t="shared" si="61"/>
        <v>9361</v>
      </c>
      <c r="T155" s="531">
        <f t="shared" si="65"/>
        <v>1434441</v>
      </c>
      <c r="U155" s="534">
        <v>18205188</v>
      </c>
      <c r="V155" s="532">
        <f t="shared" si="63"/>
        <v>-1.0977876296587268E-2</v>
      </c>
      <c r="W155" s="532">
        <f t="shared" si="63"/>
        <v>-3.08839190628328E-3</v>
      </c>
      <c r="X155" s="532">
        <f t="shared" si="66"/>
        <v>7.8792979232073845E-2</v>
      </c>
      <c r="Y155" s="487"/>
    </row>
    <row r="156" spans="1:25" s="136" customFormat="1" ht="12" thickBot="1" x14ac:dyDescent="0.25">
      <c r="A156" s="488">
        <v>45292</v>
      </c>
      <c r="B156" s="357">
        <v>1062858</v>
      </c>
      <c r="C156" s="357">
        <v>5653</v>
      </c>
      <c r="D156" s="357">
        <v>98144</v>
      </c>
      <c r="E156" s="357">
        <v>168</v>
      </c>
      <c r="F156" s="493">
        <v>0</v>
      </c>
      <c r="G156" s="494">
        <v>0</v>
      </c>
      <c r="H156" s="357">
        <v>160499</v>
      </c>
      <c r="I156" s="357">
        <v>1623</v>
      </c>
      <c r="J156" s="357">
        <v>38599</v>
      </c>
      <c r="K156" s="357">
        <v>1753</v>
      </c>
      <c r="L156" s="357">
        <v>26904</v>
      </c>
      <c r="M156" s="492">
        <v>0</v>
      </c>
      <c r="N156" s="357">
        <v>14036</v>
      </c>
      <c r="O156" s="363">
        <v>43</v>
      </c>
      <c r="P156" s="530">
        <v>0</v>
      </c>
      <c r="Q156" s="530">
        <v>0</v>
      </c>
      <c r="R156" s="357">
        <f>B156+D156+F156+H156+J156+L156+N156+P231</f>
        <v>1401040</v>
      </c>
      <c r="S156" s="357">
        <f t="shared" si="61"/>
        <v>9240</v>
      </c>
      <c r="T156" s="531">
        <f t="shared" si="65"/>
        <v>1410280</v>
      </c>
      <c r="U156" s="534">
        <v>17893324</v>
      </c>
      <c r="V156" s="532">
        <f t="shared" si="63"/>
        <v>-1.6869228394195412E-2</v>
      </c>
      <c r="W156" s="532">
        <f t="shared" si="63"/>
        <v>-1.2925969447708578E-2</v>
      </c>
      <c r="X156" s="532">
        <f t="shared" si="66"/>
        <v>7.8815987459904036E-2</v>
      </c>
      <c r="Y156" s="487"/>
    </row>
    <row r="157" spans="1:25" s="136" customFormat="1" ht="12" thickBot="1" x14ac:dyDescent="0.25">
      <c r="A157" s="488">
        <v>45323</v>
      </c>
      <c r="B157" s="357">
        <v>1051362</v>
      </c>
      <c r="C157" s="357">
        <v>5639</v>
      </c>
      <c r="D157" s="357">
        <v>97582</v>
      </c>
      <c r="E157" s="357">
        <v>167</v>
      </c>
      <c r="F157" s="493">
        <v>0</v>
      </c>
      <c r="G157" s="494">
        <v>0</v>
      </c>
      <c r="H157" s="357">
        <v>158576</v>
      </c>
      <c r="I157" s="357">
        <v>1610</v>
      </c>
      <c r="J157" s="357">
        <v>37826</v>
      </c>
      <c r="K157" s="357">
        <v>1817</v>
      </c>
      <c r="L157" s="357">
        <v>26994</v>
      </c>
      <c r="M157" s="492">
        <v>0</v>
      </c>
      <c r="N157" s="357">
        <v>11391</v>
      </c>
      <c r="O157" s="363">
        <v>43</v>
      </c>
      <c r="P157" s="530">
        <v>0</v>
      </c>
      <c r="Q157" s="530">
        <v>0</v>
      </c>
      <c r="R157" s="357">
        <f>B157+D157+F157+H157+J157+L157+N157+P232</f>
        <v>1383731</v>
      </c>
      <c r="S157" s="357">
        <f t="shared" si="61"/>
        <v>9276</v>
      </c>
      <c r="T157" s="531">
        <f t="shared" si="65"/>
        <v>1393007</v>
      </c>
      <c r="U157" s="534">
        <v>17893324</v>
      </c>
      <c r="V157" s="532">
        <f t="shared" ref="V157:V163" si="67">(R157-R156)/R156</f>
        <v>-1.2354393878832868E-2</v>
      </c>
      <c r="W157" s="532">
        <f t="shared" si="63"/>
        <v>3.8961038961038961E-3</v>
      </c>
      <c r="X157" s="532">
        <f t="shared" si="66"/>
        <v>7.7850655361742738E-2</v>
      </c>
      <c r="Y157" s="487"/>
    </row>
    <row r="158" spans="1:25" s="136" customFormat="1" ht="12" thickBot="1" x14ac:dyDescent="0.25">
      <c r="A158" s="488">
        <v>45352</v>
      </c>
      <c r="B158" s="357">
        <v>1036129</v>
      </c>
      <c r="C158" s="357">
        <v>5619</v>
      </c>
      <c r="D158" s="357">
        <v>97013</v>
      </c>
      <c r="E158" s="357">
        <v>167</v>
      </c>
      <c r="F158" s="493">
        <v>0</v>
      </c>
      <c r="G158" s="494">
        <v>0</v>
      </c>
      <c r="H158" s="357">
        <v>156795</v>
      </c>
      <c r="I158" s="357">
        <v>1607</v>
      </c>
      <c r="J158" s="357">
        <v>36941</v>
      </c>
      <c r="K158" s="357">
        <v>1792</v>
      </c>
      <c r="L158" s="357">
        <v>27005</v>
      </c>
      <c r="M158" s="492">
        <v>0</v>
      </c>
      <c r="N158" s="357">
        <v>11415</v>
      </c>
      <c r="O158" s="363">
        <v>43</v>
      </c>
      <c r="P158" s="530">
        <v>0</v>
      </c>
      <c r="Q158" s="530">
        <v>0</v>
      </c>
      <c r="R158" s="357">
        <f>B158+D158+F158+H158+J158+L158+N158+P233</f>
        <v>1365298</v>
      </c>
      <c r="S158" s="357">
        <f t="shared" si="61"/>
        <v>9228</v>
      </c>
      <c r="T158" s="531">
        <f t="shared" si="65"/>
        <v>1374526</v>
      </c>
      <c r="U158" s="534">
        <v>17893324</v>
      </c>
      <c r="V158" s="532">
        <f t="shared" si="67"/>
        <v>-1.3321230788354095E-2</v>
      </c>
      <c r="W158" s="532">
        <f t="shared" si="63"/>
        <v>-5.1746442432082798E-3</v>
      </c>
      <c r="X158" s="532">
        <f t="shared" si="66"/>
        <v>7.6817812051019702E-2</v>
      </c>
      <c r="Y158" s="487"/>
    </row>
    <row r="159" spans="1:25" s="136" customFormat="1" ht="12" thickBot="1" x14ac:dyDescent="0.25">
      <c r="A159" s="488">
        <v>45383</v>
      </c>
      <c r="B159" s="357">
        <v>1023223</v>
      </c>
      <c r="C159" s="357">
        <v>5604</v>
      </c>
      <c r="D159" s="357">
        <v>94147</v>
      </c>
      <c r="E159" s="357">
        <v>163</v>
      </c>
      <c r="F159" s="493">
        <v>0</v>
      </c>
      <c r="G159" s="494">
        <v>0</v>
      </c>
      <c r="H159" s="357">
        <v>154880</v>
      </c>
      <c r="I159" s="357">
        <v>1603</v>
      </c>
      <c r="J159" s="357">
        <v>36010</v>
      </c>
      <c r="K159" s="357">
        <v>1762</v>
      </c>
      <c r="L159" s="357">
        <v>27045</v>
      </c>
      <c r="M159" s="492">
        <v>0</v>
      </c>
      <c r="N159" s="357">
        <v>11420</v>
      </c>
      <c r="O159" s="363">
        <v>43</v>
      </c>
      <c r="P159" s="530">
        <v>0</v>
      </c>
      <c r="Q159" s="530">
        <v>0</v>
      </c>
      <c r="R159" s="357">
        <f>B159+D159+F159+H159+J159+L159+N159+P234</f>
        <v>1346725</v>
      </c>
      <c r="S159" s="357">
        <f t="shared" si="61"/>
        <v>9175</v>
      </c>
      <c r="T159" s="531">
        <f t="shared" si="65"/>
        <v>1355900</v>
      </c>
      <c r="U159" s="534">
        <v>17893324</v>
      </c>
      <c r="V159" s="532">
        <f t="shared" si="67"/>
        <v>-1.3603623531273026E-2</v>
      </c>
      <c r="W159" s="532">
        <f t="shared" si="63"/>
        <v>-5.7433896835717381E-3</v>
      </c>
      <c r="X159" s="532">
        <f t="shared" si="66"/>
        <v>7.577686515931864E-2</v>
      </c>
      <c r="Y159" s="487"/>
    </row>
    <row r="160" spans="1:25" s="136" customFormat="1" ht="12" thickBot="1" x14ac:dyDescent="0.25">
      <c r="A160" s="488">
        <v>45413</v>
      </c>
      <c r="B160" s="357">
        <v>1009174</v>
      </c>
      <c r="C160" s="357">
        <v>5611</v>
      </c>
      <c r="D160" s="357">
        <v>93531</v>
      </c>
      <c r="E160" s="357">
        <v>161</v>
      </c>
      <c r="F160" s="493">
        <v>0</v>
      </c>
      <c r="G160" s="494">
        <v>0</v>
      </c>
      <c r="H160" s="357">
        <v>152950</v>
      </c>
      <c r="I160" s="357">
        <v>1581</v>
      </c>
      <c r="J160" s="357">
        <v>34846</v>
      </c>
      <c r="K160" s="357">
        <v>1749</v>
      </c>
      <c r="L160" s="357">
        <v>27045</v>
      </c>
      <c r="M160" s="492">
        <v>0</v>
      </c>
      <c r="N160" s="357">
        <v>11442</v>
      </c>
      <c r="O160" s="363">
        <v>43</v>
      </c>
      <c r="P160" s="530">
        <v>0</v>
      </c>
      <c r="Q160" s="530">
        <v>0</v>
      </c>
      <c r="R160" s="357">
        <f>B160+D160+F160+H160+J160+L160+N160+P235</f>
        <v>1328988</v>
      </c>
      <c r="S160" s="357">
        <f t="shared" si="61"/>
        <v>9145</v>
      </c>
      <c r="T160" s="531">
        <f t="shared" si="65"/>
        <v>1338133</v>
      </c>
      <c r="U160" s="534">
        <v>17893324</v>
      </c>
      <c r="V160" s="532">
        <f t="shared" si="67"/>
        <v>-1.3170469100967161E-2</v>
      </c>
      <c r="W160" s="532">
        <f t="shared" si="63"/>
        <v>-3.2697547683923707E-3</v>
      </c>
      <c r="X160" s="532">
        <f t="shared" si="66"/>
        <v>7.4783924999066692E-2</v>
      </c>
      <c r="Y160" s="487"/>
    </row>
    <row r="161" spans="1:25" s="136" customFormat="1" ht="12" thickBot="1" x14ac:dyDescent="0.25">
      <c r="A161" s="488">
        <v>45444</v>
      </c>
      <c r="B161" s="357">
        <v>992969</v>
      </c>
      <c r="C161" s="357">
        <v>5573</v>
      </c>
      <c r="D161" s="357">
        <v>93039</v>
      </c>
      <c r="E161" s="357">
        <v>161</v>
      </c>
      <c r="F161" s="493">
        <v>0</v>
      </c>
      <c r="G161" s="494">
        <v>0</v>
      </c>
      <c r="H161" s="357">
        <v>151118</v>
      </c>
      <c r="I161" s="357">
        <v>1571</v>
      </c>
      <c r="J161" s="357">
        <v>34220</v>
      </c>
      <c r="K161" s="357">
        <v>1731</v>
      </c>
      <c r="L161" s="357">
        <v>27065</v>
      </c>
      <c r="M161" s="492">
        <v>0</v>
      </c>
      <c r="N161" s="357">
        <v>11465</v>
      </c>
      <c r="O161" s="363">
        <v>43</v>
      </c>
      <c r="P161" s="530">
        <v>0</v>
      </c>
      <c r="Q161" s="530">
        <v>0</v>
      </c>
      <c r="R161" s="357">
        <f>B161+D161+F161+H161+J161+L161+N161+P236</f>
        <v>1309876</v>
      </c>
      <c r="S161" s="357">
        <f t="shared" si="61"/>
        <v>9079</v>
      </c>
      <c r="T161" s="531">
        <f t="shared" si="65"/>
        <v>1318955</v>
      </c>
      <c r="U161" s="534">
        <v>17893324</v>
      </c>
      <c r="V161" s="532">
        <f t="shared" si="67"/>
        <v>-1.4380867246355874E-2</v>
      </c>
      <c r="W161" s="532">
        <f t="shared" si="63"/>
        <v>-7.2170585019136141E-3</v>
      </c>
      <c r="X161" s="532">
        <f t="shared" si="66"/>
        <v>7.3712128612883773E-2</v>
      </c>
      <c r="Y161" s="487"/>
    </row>
    <row r="162" spans="1:25" s="136" customFormat="1" ht="12" thickBot="1" x14ac:dyDescent="0.25">
      <c r="A162" s="488">
        <v>45474</v>
      </c>
      <c r="B162" s="357">
        <v>975784</v>
      </c>
      <c r="C162" s="357">
        <v>5537</v>
      </c>
      <c r="D162" s="357">
        <v>92547</v>
      </c>
      <c r="E162" s="357">
        <v>161</v>
      </c>
      <c r="F162" s="493">
        <v>0</v>
      </c>
      <c r="G162" s="494">
        <v>0</v>
      </c>
      <c r="H162" s="357">
        <v>148551</v>
      </c>
      <c r="I162" s="357">
        <v>1567</v>
      </c>
      <c r="J162" s="357">
        <v>33157</v>
      </c>
      <c r="K162" s="357">
        <v>1700</v>
      </c>
      <c r="L162" s="357">
        <v>27185</v>
      </c>
      <c r="M162" s="492">
        <v>0</v>
      </c>
      <c r="N162" s="357">
        <v>11541</v>
      </c>
      <c r="O162" s="363">
        <v>43</v>
      </c>
      <c r="P162" s="530">
        <v>0</v>
      </c>
      <c r="Q162" s="530">
        <v>0</v>
      </c>
      <c r="R162" s="357">
        <f>B162+D162+F162+H162+J162+L162+N162+P237</f>
        <v>1288765</v>
      </c>
      <c r="S162" s="357">
        <f t="shared" si="61"/>
        <v>9008</v>
      </c>
      <c r="T162" s="531">
        <f t="shared" si="65"/>
        <v>1297773</v>
      </c>
      <c r="U162" s="534">
        <v>17893324</v>
      </c>
      <c r="V162" s="532">
        <f t="shared" si="67"/>
        <v>-1.6116792734579458E-2</v>
      </c>
      <c r="W162" s="532">
        <f t="shared" si="63"/>
        <v>-7.8202445203216214E-3</v>
      </c>
      <c r="X162" s="532">
        <f t="shared" si="66"/>
        <v>7.2528335148908052E-2</v>
      </c>
      <c r="Y162" s="487"/>
    </row>
    <row r="163" spans="1:25" s="136" customFormat="1" ht="12" thickBot="1" x14ac:dyDescent="0.25">
      <c r="A163" s="488">
        <v>45505</v>
      </c>
      <c r="B163" s="357">
        <v>955582</v>
      </c>
      <c r="C163" s="357">
        <v>5479</v>
      </c>
      <c r="D163" s="357">
        <v>90893</v>
      </c>
      <c r="E163" s="357">
        <v>161</v>
      </c>
      <c r="F163" s="493">
        <v>0</v>
      </c>
      <c r="G163" s="494">
        <v>0</v>
      </c>
      <c r="H163" s="357">
        <v>150106</v>
      </c>
      <c r="I163" s="357">
        <v>1566</v>
      </c>
      <c r="J163" s="357">
        <v>32409</v>
      </c>
      <c r="K163" s="357">
        <v>1675</v>
      </c>
      <c r="L163" s="357">
        <v>26975</v>
      </c>
      <c r="M163" s="492">
        <v>0</v>
      </c>
      <c r="N163" s="357">
        <v>11551</v>
      </c>
      <c r="O163" s="363">
        <v>43</v>
      </c>
      <c r="P163" s="530">
        <v>0</v>
      </c>
      <c r="Q163" s="530">
        <v>0</v>
      </c>
      <c r="R163" s="357">
        <f>B163+D163+F163+H163+J163+L163+N163+P238</f>
        <v>1267516</v>
      </c>
      <c r="S163" s="357">
        <f t="shared" si="61"/>
        <v>8924</v>
      </c>
      <c r="T163" s="531">
        <f t="shared" si="65"/>
        <v>1276440</v>
      </c>
      <c r="U163" s="534">
        <v>17893324</v>
      </c>
      <c r="V163" s="532">
        <f>(R163-R162)/R162</f>
        <v>-1.6487877929645824E-2</v>
      </c>
      <c r="W163" s="532">
        <f t="shared" si="63"/>
        <v>-9.3250444049733563E-3</v>
      </c>
      <c r="X163" s="532">
        <f t="shared" si="66"/>
        <v>7.133610278336211E-2</v>
      </c>
      <c r="Y163" s="487"/>
    </row>
    <row r="164" spans="1:25" s="136" customFormat="1" x14ac:dyDescent="0.2">
      <c r="A164" s="135"/>
      <c r="B164" s="135" t="s">
        <v>62</v>
      </c>
      <c r="C164" s="135"/>
      <c r="D164" s="135"/>
      <c r="E164" s="135"/>
      <c r="F164" s="135"/>
      <c r="G164" s="135"/>
      <c r="H164" s="217"/>
      <c r="I164" s="135"/>
      <c r="J164" s="135"/>
      <c r="K164" s="135"/>
      <c r="L164" s="135"/>
      <c r="M164" s="135"/>
      <c r="N164" s="135"/>
      <c r="O164" s="135"/>
      <c r="P164" s="135"/>
      <c r="Q164" s="135"/>
      <c r="R164" s="135"/>
      <c r="S164" s="135"/>
      <c r="T164" s="135"/>
      <c r="U164" s="135"/>
      <c r="V164" s="135"/>
      <c r="W164" s="135"/>
      <c r="X164" s="135"/>
      <c r="Y164" s="135"/>
    </row>
    <row r="165" spans="1:25" s="136" customFormat="1" x14ac:dyDescent="0.2">
      <c r="A165" s="135"/>
      <c r="B165" s="135" t="s">
        <v>63</v>
      </c>
      <c r="C165" s="135" t="s">
        <v>61</v>
      </c>
      <c r="D165" s="135"/>
      <c r="E165" s="135"/>
      <c r="F165" s="135"/>
      <c r="G165" s="135"/>
      <c r="H165" s="135"/>
      <c r="I165" s="135"/>
      <c r="J165" s="135"/>
      <c r="K165" s="135"/>
      <c r="L165" s="135"/>
      <c r="M165" s="135"/>
      <c r="N165" s="135"/>
      <c r="O165" s="135"/>
      <c r="P165" s="135"/>
      <c r="Q165" s="135"/>
      <c r="R165" s="135"/>
      <c r="S165" s="135"/>
      <c r="T165" s="135"/>
      <c r="U165" s="135"/>
      <c r="V165" s="135"/>
      <c r="W165" s="135"/>
      <c r="X165" s="135"/>
      <c r="Y165" s="135"/>
    </row>
    <row r="166" spans="1:25" s="136" customFormat="1" x14ac:dyDescent="0.2">
      <c r="A166" s="135"/>
      <c r="B166" s="135" t="s">
        <v>64</v>
      </c>
      <c r="C166" s="135" t="s">
        <v>76</v>
      </c>
      <c r="D166" s="135"/>
      <c r="E166" s="135"/>
      <c r="F166" s="135"/>
      <c r="G166" s="135"/>
      <c r="H166" s="135"/>
      <c r="I166" s="135"/>
      <c r="J166" s="135"/>
      <c r="K166" s="135"/>
      <c r="L166" s="135"/>
      <c r="M166" s="135"/>
      <c r="N166" s="135"/>
      <c r="O166" s="135"/>
      <c r="P166" s="135"/>
      <c r="Q166" s="135"/>
      <c r="R166" s="135"/>
      <c r="S166" s="135"/>
      <c r="T166" s="135"/>
      <c r="U166" s="135"/>
      <c r="V166" s="135"/>
      <c r="W166" s="135"/>
      <c r="X166" s="135"/>
      <c r="Y166" s="135"/>
    </row>
    <row r="167" spans="1:25" s="136" customFormat="1" x14ac:dyDescent="0.2">
      <c r="A167" s="487"/>
      <c r="B167" s="487" t="s">
        <v>79</v>
      </c>
      <c r="C167" s="487" t="s">
        <v>80</v>
      </c>
      <c r="D167" s="487"/>
      <c r="E167" s="487"/>
      <c r="F167" s="487"/>
      <c r="G167" s="487"/>
      <c r="H167" s="487"/>
      <c r="I167" s="487"/>
      <c r="J167" s="487"/>
      <c r="K167" s="487"/>
      <c r="L167" s="487"/>
      <c r="M167" s="487"/>
      <c r="N167" s="487"/>
      <c r="O167" s="487"/>
      <c r="P167" s="487"/>
      <c r="Q167" s="487"/>
      <c r="R167" s="487"/>
      <c r="S167" s="487"/>
      <c r="T167" s="487"/>
      <c r="U167" s="487"/>
      <c r="V167" s="487"/>
      <c r="W167" s="487"/>
      <c r="X167" s="487"/>
      <c r="Y167" s="487"/>
    </row>
    <row r="168" spans="1:25" s="136" customFormat="1" x14ac:dyDescent="0.2">
      <c r="A168" s="487"/>
      <c r="B168" s="487" t="s">
        <v>81</v>
      </c>
      <c r="C168" s="573" t="s">
        <v>82</v>
      </c>
      <c r="D168" s="573"/>
      <c r="E168" s="573"/>
      <c r="F168" s="573"/>
      <c r="G168" s="573"/>
      <c r="H168" s="573"/>
      <c r="I168" s="573"/>
      <c r="J168" s="573"/>
      <c r="K168" s="573"/>
      <c r="L168" s="573"/>
      <c r="M168" s="573"/>
      <c r="N168" s="573"/>
      <c r="O168" s="573"/>
      <c r="P168" s="573"/>
      <c r="Q168" s="487"/>
      <c r="R168" s="487"/>
      <c r="S168" s="487"/>
      <c r="T168" s="487"/>
      <c r="U168" s="487"/>
      <c r="V168" s="487"/>
      <c r="W168" s="487"/>
      <c r="X168" s="487"/>
      <c r="Y168" s="487"/>
    </row>
    <row r="169" spans="1:25" ht="30.75" customHeight="1" x14ac:dyDescent="0.2">
      <c r="B169" s="217"/>
      <c r="C169" s="573"/>
      <c r="D169" s="573"/>
      <c r="E169" s="573"/>
      <c r="F169" s="573"/>
      <c r="G169" s="573"/>
      <c r="H169" s="573"/>
      <c r="I169" s="573"/>
      <c r="J169" s="573"/>
      <c r="K169" s="573"/>
      <c r="L169" s="573"/>
      <c r="M169" s="573"/>
      <c r="N169" s="573"/>
      <c r="O169" s="573"/>
      <c r="P169" s="573"/>
    </row>
    <row r="170" spans="1:25" x14ac:dyDescent="0.2">
      <c r="B170" s="135" t="s">
        <v>74</v>
      </c>
      <c r="C170" s="135" t="s">
        <v>75</v>
      </c>
      <c r="F170" s="217"/>
    </row>
    <row r="171" spans="1:25" x14ac:dyDescent="0.2">
      <c r="B171" s="135" t="s">
        <v>104</v>
      </c>
      <c r="C171" s="571" t="s">
        <v>105</v>
      </c>
      <c r="D171" s="571"/>
      <c r="E171" s="571"/>
      <c r="F171" s="571"/>
      <c r="G171" s="571"/>
      <c r="H171" s="571"/>
      <c r="I171" s="571"/>
      <c r="J171" s="571"/>
      <c r="K171" s="571"/>
      <c r="L171" s="571"/>
      <c r="M171" s="571"/>
      <c r="N171" s="571"/>
      <c r="O171" s="571"/>
      <c r="P171" s="571"/>
    </row>
    <row r="172" spans="1:25" s="487" customFormat="1" ht="47.25" customHeight="1" x14ac:dyDescent="0.2">
      <c r="B172" s="487" t="s">
        <v>106</v>
      </c>
      <c r="C172" s="572" t="s">
        <v>107</v>
      </c>
      <c r="D172" s="572"/>
      <c r="E172" s="572"/>
      <c r="F172" s="572"/>
      <c r="G172" s="572"/>
      <c r="H172" s="572"/>
      <c r="I172" s="572"/>
      <c r="J172" s="572"/>
      <c r="K172" s="572"/>
      <c r="L172" s="572"/>
      <c r="M172" s="572"/>
      <c r="N172" s="572"/>
      <c r="O172" s="572"/>
      <c r="P172" s="572"/>
    </row>
    <row r="173" spans="1:25" ht="12.75" x14ac:dyDescent="0.2">
      <c r="A173" s="576" t="s">
        <v>64</v>
      </c>
      <c r="B173" s="576"/>
      <c r="C173" s="577" t="s">
        <v>70</v>
      </c>
      <c r="D173" s="577"/>
      <c r="E173" s="577"/>
      <c r="F173" s="577"/>
      <c r="G173" s="577"/>
      <c r="H173" s="577"/>
      <c r="I173" s="577"/>
      <c r="J173" s="577"/>
      <c r="K173" s="577"/>
      <c r="L173" s="577"/>
      <c r="M173" s="577"/>
      <c r="N173" s="577"/>
      <c r="O173" s="577"/>
      <c r="P173" s="577"/>
    </row>
    <row r="174" spans="1:25" ht="15" x14ac:dyDescent="0.25">
      <c r="A174" s="576"/>
      <c r="B174" s="576"/>
      <c r="C174" s="235"/>
      <c r="D174" s="236" t="s">
        <v>65</v>
      </c>
      <c r="E174" s="577" t="s">
        <v>66</v>
      </c>
      <c r="F174" s="578"/>
      <c r="G174" s="578"/>
      <c r="H174" s="578"/>
      <c r="I174" s="578"/>
      <c r="J174" s="578"/>
      <c r="K174" s="578"/>
      <c r="L174" s="578"/>
      <c r="M174" s="578"/>
      <c r="N174" s="578"/>
      <c r="O174" s="578"/>
      <c r="P174" s="578"/>
    </row>
    <row r="175" spans="1:25" ht="15" x14ac:dyDescent="0.25">
      <c r="A175" s="237"/>
      <c r="B175" s="237"/>
      <c r="C175" s="238"/>
      <c r="D175" s="236" t="s">
        <v>67</v>
      </c>
      <c r="E175" s="579" t="s">
        <v>68</v>
      </c>
      <c r="F175" s="580"/>
      <c r="G175" s="580"/>
      <c r="H175" s="580"/>
      <c r="I175" s="580"/>
      <c r="J175" s="580"/>
      <c r="K175" s="580"/>
      <c r="L175" s="580"/>
      <c r="M175" s="580"/>
      <c r="N175" s="580"/>
      <c r="O175" s="580"/>
      <c r="P175" s="581"/>
    </row>
    <row r="176" spans="1:25" ht="15" x14ac:dyDescent="0.25">
      <c r="A176" s="237"/>
      <c r="B176" s="237"/>
      <c r="C176" s="239"/>
      <c r="D176" s="236" t="s">
        <v>69</v>
      </c>
      <c r="E176" s="582" t="s">
        <v>71</v>
      </c>
      <c r="F176" s="583"/>
      <c r="G176" s="583"/>
      <c r="H176" s="583"/>
      <c r="I176" s="583"/>
      <c r="J176" s="583"/>
      <c r="K176" s="583"/>
      <c r="L176" s="583"/>
      <c r="M176" s="583"/>
      <c r="N176" s="583"/>
      <c r="O176" s="583"/>
      <c r="P176" s="584"/>
    </row>
    <row r="177" spans="3:16" ht="15" x14ac:dyDescent="0.2">
      <c r="C177" s="276"/>
      <c r="D177" s="557" t="s">
        <v>72</v>
      </c>
      <c r="E177" s="558"/>
      <c r="F177" s="558"/>
      <c r="G177" s="558"/>
      <c r="H177" s="558"/>
      <c r="I177" s="558"/>
      <c r="J177" s="558"/>
      <c r="K177" s="558"/>
      <c r="L177" s="558"/>
      <c r="M177" s="558"/>
      <c r="N177" s="558"/>
      <c r="O177" s="558"/>
      <c r="P177" s="559"/>
    </row>
    <row r="180" spans="3:16" x14ac:dyDescent="0.2">
      <c r="C180" s="217"/>
      <c r="E180" s="217"/>
      <c r="H180" s="217"/>
      <c r="J180" s="217"/>
      <c r="N180" s="217"/>
    </row>
    <row r="181" spans="3:16" x14ac:dyDescent="0.2">
      <c r="C181" s="217"/>
      <c r="E181" s="217"/>
      <c r="H181" s="217"/>
      <c r="J181" s="217"/>
      <c r="N181" s="217"/>
    </row>
    <row r="182" spans="3:16" x14ac:dyDescent="0.2">
      <c r="C182" s="217"/>
      <c r="E182" s="217"/>
      <c r="H182" s="217"/>
      <c r="J182" s="217"/>
      <c r="N182" s="217"/>
    </row>
  </sheetData>
  <mergeCells count="25">
    <mergeCell ref="A173:B174"/>
    <mergeCell ref="C173:P173"/>
    <mergeCell ref="E174:P174"/>
    <mergeCell ref="E175:P175"/>
    <mergeCell ref="E176:P176"/>
    <mergeCell ref="A10:A11"/>
    <mergeCell ref="B10:C10"/>
    <mergeCell ref="D10:E10"/>
    <mergeCell ref="F10:G10"/>
    <mergeCell ref="H10:I10"/>
    <mergeCell ref="D177:P177"/>
    <mergeCell ref="V10:V11"/>
    <mergeCell ref="W10:W11"/>
    <mergeCell ref="X10:X11"/>
    <mergeCell ref="Y10:Y11"/>
    <mergeCell ref="L10:M10"/>
    <mergeCell ref="N10:O10"/>
    <mergeCell ref="P10:Q10"/>
    <mergeCell ref="R10:S10"/>
    <mergeCell ref="T10:T11"/>
    <mergeCell ref="U10:U11"/>
    <mergeCell ref="J10:K10"/>
    <mergeCell ref="C171:P171"/>
    <mergeCell ref="C172:P172"/>
    <mergeCell ref="C168:P169"/>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37" activePane="bottomLeft" state="frozen"/>
      <selection pane="bottomLeft" activeCell="D154" sqref="D154"/>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89</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Septiembre de 2024</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Agosto 2024</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90</v>
      </c>
      <c r="D10" s="478" t="s">
        <v>91</v>
      </c>
      <c r="E10" s="478" t="s">
        <v>92</v>
      </c>
      <c r="F10" s="479" t="s">
        <v>93</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5"/>
      <c r="H38" s="585"/>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s="503" customFormat="1" ht="15.75" thickBot="1" x14ac:dyDescent="0.3">
      <c r="B138" s="507">
        <v>45078</v>
      </c>
      <c r="C138" s="505">
        <v>1497951</v>
      </c>
      <c r="D138" s="506">
        <v>39693</v>
      </c>
      <c r="E138" s="505">
        <v>9333</v>
      </c>
      <c r="F138" s="508">
        <v>399</v>
      </c>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c r="AO138" s="486"/>
      <c r="AP138" s="486"/>
      <c r="AQ138" s="486"/>
      <c r="AR138" s="486"/>
      <c r="AS138" s="486"/>
      <c r="AT138" s="486"/>
      <c r="AU138" s="486"/>
      <c r="AV138" s="486"/>
      <c r="AW138" s="486"/>
      <c r="AX138" s="486"/>
      <c r="AY138" s="486"/>
      <c r="AZ138" s="486"/>
      <c r="BA138" s="486"/>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row>
    <row r="139" spans="2:84" s="503" customFormat="1" ht="15.75" thickBot="1" x14ac:dyDescent="0.3">
      <c r="B139" s="507">
        <v>45108</v>
      </c>
      <c r="C139" s="505">
        <v>1465718</v>
      </c>
      <c r="D139" s="506">
        <v>39143</v>
      </c>
      <c r="E139" s="505">
        <v>9287</v>
      </c>
      <c r="F139" s="508">
        <v>399</v>
      </c>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486"/>
      <c r="AJ139" s="486"/>
      <c r="AK139" s="486"/>
      <c r="AL139" s="486"/>
      <c r="AM139" s="486"/>
      <c r="AN139" s="486"/>
      <c r="AO139" s="486"/>
      <c r="AP139" s="486"/>
      <c r="AQ139" s="486"/>
      <c r="AR139" s="486"/>
      <c r="AS139" s="486"/>
      <c r="AT139" s="486"/>
      <c r="AU139" s="486"/>
      <c r="AV139" s="486"/>
      <c r="AW139" s="486"/>
      <c r="AX139" s="486"/>
      <c r="AY139" s="486"/>
      <c r="AZ139" s="486"/>
      <c r="BA139" s="486"/>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row>
    <row r="140" spans="2:84" s="503" customFormat="1" ht="15.75" thickBot="1" x14ac:dyDescent="0.3">
      <c r="B140" s="507">
        <v>45139</v>
      </c>
      <c r="C140" s="505">
        <v>1444647</v>
      </c>
      <c r="D140" s="506">
        <v>38483</v>
      </c>
      <c r="E140" s="505">
        <v>9291</v>
      </c>
      <c r="F140" s="508">
        <v>399</v>
      </c>
      <c r="G140" s="486"/>
      <c r="H140" s="486"/>
      <c r="I140" s="486"/>
      <c r="J140" s="486"/>
      <c r="K140" s="486"/>
      <c r="L140" s="486"/>
      <c r="M140" s="486"/>
      <c r="N140" s="486"/>
      <c r="O140" s="486"/>
      <c r="P140" s="486"/>
      <c r="Q140" s="486"/>
      <c r="R140" s="486"/>
      <c r="S140" s="486"/>
      <c r="T140" s="486"/>
      <c r="U140" s="486"/>
      <c r="V140" s="486"/>
      <c r="W140" s="486"/>
      <c r="X140" s="486"/>
      <c r="Y140" s="486"/>
      <c r="Z140" s="486"/>
      <c r="AA140" s="486"/>
      <c r="AB140" s="486"/>
      <c r="AC140" s="486"/>
      <c r="AD140" s="486"/>
      <c r="AE140" s="486"/>
      <c r="AF140" s="486"/>
      <c r="AG140" s="486"/>
      <c r="AH140" s="486"/>
      <c r="AI140" s="486"/>
      <c r="AJ140" s="486"/>
      <c r="AK140" s="486"/>
      <c r="AL140" s="486"/>
      <c r="AM140" s="486"/>
      <c r="AN140" s="486"/>
      <c r="AO140" s="486"/>
      <c r="AP140" s="486"/>
      <c r="AQ140" s="486"/>
      <c r="AR140" s="486"/>
      <c r="AS140" s="486"/>
      <c r="AT140" s="486"/>
      <c r="AU140" s="486"/>
      <c r="AV140" s="486"/>
      <c r="AW140" s="486"/>
      <c r="AX140" s="486"/>
      <c r="AY140" s="486"/>
      <c r="AZ140" s="486"/>
      <c r="BA140" s="486"/>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row>
    <row r="141" spans="2:84" s="503" customFormat="1" ht="15.75" thickBot="1" x14ac:dyDescent="0.3">
      <c r="B141" s="507">
        <v>45170</v>
      </c>
      <c r="C141" s="505">
        <v>1431036</v>
      </c>
      <c r="D141" s="506">
        <v>38014</v>
      </c>
      <c r="E141" s="505">
        <v>9165</v>
      </c>
      <c r="F141" s="508">
        <v>399</v>
      </c>
      <c r="G141" s="486"/>
      <c r="H141" s="486"/>
      <c r="I141" s="486"/>
      <c r="J141" s="486"/>
      <c r="K141" s="486"/>
      <c r="L141" s="486"/>
      <c r="M141" s="486"/>
      <c r="N141" s="486"/>
      <c r="O141" s="486"/>
      <c r="P141" s="486"/>
      <c r="Q141" s="486"/>
      <c r="R141" s="486"/>
      <c r="S141" s="486"/>
      <c r="T141" s="486"/>
      <c r="U141" s="486"/>
      <c r="V141" s="486"/>
      <c r="W141" s="486"/>
      <c r="X141" s="486"/>
      <c r="Y141" s="486"/>
      <c r="Z141" s="486"/>
      <c r="AA141" s="486"/>
      <c r="AB141" s="486"/>
      <c r="AC141" s="486"/>
      <c r="AD141" s="486"/>
      <c r="AE141" s="486"/>
      <c r="AF141" s="486"/>
      <c r="AG141" s="486"/>
      <c r="AH141" s="486"/>
      <c r="AI141" s="486"/>
      <c r="AJ141" s="486"/>
      <c r="AK141" s="486"/>
      <c r="AL141" s="486"/>
      <c r="AM141" s="486"/>
      <c r="AN141" s="486"/>
      <c r="AO141" s="486"/>
      <c r="AP141" s="486"/>
      <c r="AQ141" s="486"/>
      <c r="AR141" s="486"/>
      <c r="AS141" s="486"/>
      <c r="AT141" s="486"/>
      <c r="AU141" s="486"/>
      <c r="AV141" s="486"/>
      <c r="AW141" s="486"/>
      <c r="AX141" s="486"/>
      <c r="AY141" s="486"/>
      <c r="AZ141" s="486"/>
      <c r="BA141" s="486"/>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row>
    <row r="142" spans="2:84" s="503" customFormat="1" ht="15.75" thickBot="1" x14ac:dyDescent="0.3">
      <c r="B142" s="507">
        <v>45200</v>
      </c>
      <c r="C142" s="505">
        <v>1419511</v>
      </c>
      <c r="D142" s="506">
        <v>37679</v>
      </c>
      <c r="E142" s="505">
        <v>9101</v>
      </c>
      <c r="F142" s="508">
        <v>399</v>
      </c>
      <c r="G142" s="486"/>
      <c r="H142" s="486"/>
      <c r="I142" s="486"/>
      <c r="J142" s="486"/>
      <c r="K142" s="486"/>
      <c r="L142" s="486"/>
      <c r="M142" s="486"/>
      <c r="N142" s="486"/>
      <c r="O142" s="486"/>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6"/>
      <c r="AO142" s="486"/>
      <c r="AP142" s="486"/>
      <c r="AQ142" s="486"/>
      <c r="AR142" s="486"/>
      <c r="AS142" s="486"/>
      <c r="AT142" s="486"/>
      <c r="AU142" s="486"/>
      <c r="AV142" s="486"/>
      <c r="AW142" s="486"/>
      <c r="AX142" s="486"/>
      <c r="AY142" s="486"/>
      <c r="AZ142" s="486"/>
      <c r="BA142" s="486"/>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row>
    <row r="143" spans="2:84" s="503" customFormat="1" ht="15.75" thickBot="1" x14ac:dyDescent="0.3">
      <c r="B143" s="507">
        <v>45231</v>
      </c>
      <c r="C143" s="505">
        <v>1403740</v>
      </c>
      <c r="D143" s="506">
        <v>37158</v>
      </c>
      <c r="E143" s="505">
        <v>8991</v>
      </c>
      <c r="F143" s="508">
        <v>399</v>
      </c>
      <c r="G143" s="486"/>
      <c r="H143" s="486"/>
      <c r="I143" s="486"/>
      <c r="J143" s="486"/>
      <c r="K143" s="486"/>
      <c r="L143" s="486"/>
      <c r="M143" s="486"/>
      <c r="N143" s="486"/>
      <c r="O143" s="486"/>
      <c r="P143" s="486"/>
      <c r="Q143" s="486"/>
      <c r="R143" s="486"/>
      <c r="S143" s="486"/>
      <c r="T143" s="486"/>
      <c r="U143" s="486"/>
      <c r="V143" s="486"/>
      <c r="W143" s="486"/>
      <c r="X143" s="486"/>
      <c r="Y143" s="486"/>
      <c r="Z143" s="486"/>
      <c r="AA143" s="486"/>
      <c r="AB143" s="486"/>
      <c r="AC143" s="486"/>
      <c r="AD143" s="486"/>
      <c r="AE143" s="486"/>
      <c r="AF143" s="486"/>
      <c r="AG143" s="486"/>
      <c r="AH143" s="486"/>
      <c r="AI143" s="486"/>
      <c r="AJ143" s="486"/>
      <c r="AK143" s="486"/>
      <c r="AL143" s="486"/>
      <c r="AM143" s="486"/>
      <c r="AN143" s="486"/>
      <c r="AO143" s="486"/>
      <c r="AP143" s="486"/>
      <c r="AQ143" s="486"/>
      <c r="AR143" s="486"/>
      <c r="AS143" s="486"/>
      <c r="AT143" s="486"/>
      <c r="AU143" s="486"/>
      <c r="AV143" s="486"/>
      <c r="AW143" s="486"/>
      <c r="AX143" s="486"/>
      <c r="AY143" s="486"/>
      <c r="AZ143" s="486"/>
      <c r="BA143" s="486"/>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row>
    <row r="144" spans="2:84" s="503" customFormat="1" ht="15.75" thickBot="1" x14ac:dyDescent="0.3">
      <c r="B144" s="507">
        <v>45261</v>
      </c>
      <c r="C144" s="505">
        <v>1388444</v>
      </c>
      <c r="D144" s="506">
        <v>36636</v>
      </c>
      <c r="E144" s="505">
        <v>8962</v>
      </c>
      <c r="F144" s="508">
        <v>399</v>
      </c>
      <c r="G144" s="486"/>
      <c r="H144" s="486"/>
      <c r="I144" s="486"/>
      <c r="J144" s="486"/>
      <c r="K144" s="486"/>
      <c r="L144" s="486"/>
      <c r="M144" s="486"/>
      <c r="N144" s="486"/>
      <c r="O144" s="486"/>
      <c r="P144" s="486"/>
      <c r="Q144" s="486"/>
      <c r="R144" s="486"/>
      <c r="S144" s="486"/>
      <c r="T144" s="486"/>
      <c r="U144" s="486"/>
      <c r="V144" s="486"/>
      <c r="W144" s="486"/>
      <c r="X144" s="486"/>
      <c r="Y144" s="486"/>
      <c r="Z144" s="486"/>
      <c r="AA144" s="486"/>
      <c r="AB144" s="486"/>
      <c r="AC144" s="486"/>
      <c r="AD144" s="486"/>
      <c r="AE144" s="486"/>
      <c r="AF144" s="486"/>
      <c r="AG144" s="486"/>
      <c r="AH144" s="486"/>
      <c r="AI144" s="486"/>
      <c r="AJ144" s="486"/>
      <c r="AK144" s="486"/>
      <c r="AL144" s="486"/>
      <c r="AM144" s="486"/>
      <c r="AN144" s="486"/>
      <c r="AO144" s="486"/>
      <c r="AP144" s="486"/>
      <c r="AQ144" s="486"/>
      <c r="AR144" s="486"/>
      <c r="AS144" s="486"/>
      <c r="AT144" s="486"/>
      <c r="AU144" s="486"/>
      <c r="AV144" s="486"/>
      <c r="AW144" s="486"/>
      <c r="AX144" s="486"/>
      <c r="AY144" s="486"/>
      <c r="AZ144" s="486"/>
      <c r="BA144" s="486"/>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row>
    <row r="145" spans="2:84" s="503" customFormat="1" ht="15.75" thickBot="1" x14ac:dyDescent="0.3">
      <c r="B145" s="507">
        <v>45292</v>
      </c>
      <c r="C145" s="505">
        <v>1365486</v>
      </c>
      <c r="D145" s="506">
        <v>35554</v>
      </c>
      <c r="E145" s="505">
        <v>8841</v>
      </c>
      <c r="F145" s="508">
        <v>399</v>
      </c>
      <c r="G145" s="486"/>
      <c r="H145" s="486"/>
      <c r="I145" s="486"/>
      <c r="J145" s="486"/>
      <c r="K145" s="486"/>
      <c r="L145" s="486"/>
      <c r="M145" s="486"/>
      <c r="N145" s="486"/>
      <c r="O145" s="486"/>
      <c r="P145" s="486"/>
      <c r="Q145" s="486"/>
      <c r="R145" s="486"/>
      <c r="S145" s="486"/>
      <c r="T145" s="486"/>
      <c r="U145" s="486"/>
      <c r="V145" s="486"/>
      <c r="W145" s="486"/>
      <c r="X145" s="486"/>
      <c r="Y145" s="486"/>
      <c r="Z145" s="486"/>
      <c r="AA145" s="486"/>
      <c r="AB145" s="486"/>
      <c r="AC145" s="486"/>
      <c r="AD145" s="486"/>
      <c r="AE145" s="486"/>
      <c r="AF145" s="486"/>
      <c r="AG145" s="486"/>
      <c r="AH145" s="486"/>
      <c r="AI145" s="486"/>
      <c r="AJ145" s="486"/>
      <c r="AK145" s="486"/>
      <c r="AL145" s="486"/>
      <c r="AM145" s="486"/>
      <c r="AN145" s="486"/>
      <c r="AO145" s="486"/>
      <c r="AP145" s="486"/>
      <c r="AQ145" s="486"/>
      <c r="AR145" s="486"/>
      <c r="AS145" s="486"/>
      <c r="AT145" s="486"/>
      <c r="AU145" s="486"/>
      <c r="AV145" s="486"/>
      <c r="AW145" s="486"/>
      <c r="AX145" s="486"/>
      <c r="AY145" s="486"/>
      <c r="AZ145" s="486"/>
      <c r="BA145" s="486"/>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row>
    <row r="146" spans="2:84" s="503" customFormat="1" ht="15.75" thickBot="1" x14ac:dyDescent="0.3">
      <c r="B146" s="507">
        <v>45323</v>
      </c>
      <c r="C146" s="505">
        <v>1348637</v>
      </c>
      <c r="D146" s="506">
        <v>35094</v>
      </c>
      <c r="E146" s="505">
        <v>8877</v>
      </c>
      <c r="F146" s="508">
        <v>399</v>
      </c>
      <c r="G146" s="486"/>
      <c r="H146" s="486"/>
      <c r="I146" s="486"/>
      <c r="J146" s="486"/>
      <c r="K146" s="486"/>
      <c r="L146" s="486"/>
      <c r="M146" s="486"/>
      <c r="N146" s="486"/>
      <c r="O146" s="486"/>
      <c r="P146" s="486"/>
      <c r="Q146" s="486"/>
      <c r="R146" s="486"/>
      <c r="S146" s="486"/>
      <c r="T146" s="486"/>
      <c r="U146" s="486"/>
      <c r="V146" s="486"/>
      <c r="W146" s="486"/>
      <c r="X146" s="486"/>
      <c r="Y146" s="486"/>
      <c r="Z146" s="486"/>
      <c r="AA146" s="486"/>
      <c r="AB146" s="486"/>
      <c r="AC146" s="486"/>
      <c r="AD146" s="486"/>
      <c r="AE146" s="486"/>
      <c r="AF146" s="486"/>
      <c r="AG146" s="486"/>
      <c r="AH146" s="486"/>
      <c r="AI146" s="486"/>
      <c r="AJ146" s="486"/>
      <c r="AK146" s="486"/>
      <c r="AL146" s="486"/>
      <c r="AM146" s="486"/>
      <c r="AN146" s="486"/>
      <c r="AO146" s="486"/>
      <c r="AP146" s="486"/>
      <c r="AQ146" s="486"/>
      <c r="AR146" s="486"/>
      <c r="AS146" s="486"/>
      <c r="AT146" s="486"/>
      <c r="AU146" s="486"/>
      <c r="AV146" s="486"/>
      <c r="AW146" s="486"/>
      <c r="AX146" s="486"/>
      <c r="AY146" s="486"/>
      <c r="AZ146" s="486"/>
      <c r="BA146" s="486"/>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row>
    <row r="147" spans="2:84" s="503" customFormat="1" ht="15.75" thickBot="1" x14ac:dyDescent="0.3">
      <c r="B147" s="507">
        <v>45352</v>
      </c>
      <c r="C147" s="505">
        <v>1330681</v>
      </c>
      <c r="D147" s="506">
        <v>34617</v>
      </c>
      <c r="E147" s="505">
        <v>8829</v>
      </c>
      <c r="F147" s="508">
        <v>399</v>
      </c>
      <c r="G147" s="486"/>
      <c r="H147" s="486"/>
      <c r="I147" s="486"/>
      <c r="J147" s="486"/>
      <c r="K147" s="486"/>
      <c r="L147" s="486"/>
      <c r="M147" s="486"/>
      <c r="N147" s="486"/>
      <c r="O147" s="486"/>
      <c r="P147" s="486"/>
      <c r="Q147" s="486"/>
      <c r="R147" s="486"/>
      <c r="S147" s="486"/>
      <c r="T147" s="486"/>
      <c r="U147" s="486"/>
      <c r="V147" s="486"/>
      <c r="W147" s="486"/>
      <c r="X147" s="486"/>
      <c r="Y147" s="486"/>
      <c r="Z147" s="486"/>
      <c r="AA147" s="486"/>
      <c r="AB147" s="486"/>
      <c r="AC147" s="486"/>
      <c r="AD147" s="486"/>
      <c r="AE147" s="486"/>
      <c r="AF147" s="486"/>
      <c r="AG147" s="486"/>
      <c r="AH147" s="486"/>
      <c r="AI147" s="486"/>
      <c r="AJ147" s="486"/>
      <c r="AK147" s="486"/>
      <c r="AL147" s="486"/>
      <c r="AM147" s="486"/>
      <c r="AN147" s="486"/>
      <c r="AO147" s="486"/>
      <c r="AP147" s="486"/>
      <c r="AQ147" s="486"/>
      <c r="AR147" s="486"/>
      <c r="AS147" s="486"/>
      <c r="AT147" s="486"/>
      <c r="AU147" s="486"/>
      <c r="AV147" s="486"/>
      <c r="AW147" s="486"/>
      <c r="AX147" s="486"/>
      <c r="AY147" s="486"/>
      <c r="AZ147" s="486"/>
      <c r="BA147" s="486"/>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row>
    <row r="148" spans="2:84" s="503" customFormat="1" ht="15.75" thickBot="1" x14ac:dyDescent="0.3">
      <c r="B148" s="507">
        <v>45383</v>
      </c>
      <c r="C148" s="505">
        <v>1312735</v>
      </c>
      <c r="D148" s="506">
        <v>33990</v>
      </c>
      <c r="E148" s="505">
        <v>8776</v>
      </c>
      <c r="F148" s="508">
        <v>399</v>
      </c>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c r="AK148" s="486"/>
      <c r="AL148" s="486"/>
      <c r="AM148" s="486"/>
      <c r="AN148" s="486"/>
      <c r="AO148" s="486"/>
      <c r="AP148" s="486"/>
      <c r="AQ148" s="486"/>
      <c r="AR148" s="486"/>
      <c r="AS148" s="486"/>
      <c r="AT148" s="486"/>
      <c r="AU148" s="486"/>
      <c r="AV148" s="486"/>
      <c r="AW148" s="486"/>
      <c r="AX148" s="486"/>
      <c r="AY148" s="486"/>
      <c r="AZ148" s="486"/>
      <c r="BA148" s="486"/>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row>
    <row r="149" spans="2:84" s="503" customFormat="1" ht="15.75" thickBot="1" x14ac:dyDescent="0.3">
      <c r="B149" s="507">
        <v>45413</v>
      </c>
      <c r="C149" s="505">
        <v>1295543</v>
      </c>
      <c r="D149" s="506">
        <v>33445</v>
      </c>
      <c r="E149" s="505">
        <v>8744</v>
      </c>
      <c r="F149" s="508">
        <v>401</v>
      </c>
      <c r="G149" s="486"/>
      <c r="H149" s="486"/>
      <c r="I149" s="486"/>
      <c r="J149" s="486"/>
      <c r="K149" s="486"/>
      <c r="L149" s="486"/>
      <c r="M149" s="486"/>
      <c r="N149" s="486"/>
      <c r="O149" s="486"/>
      <c r="P149" s="486"/>
      <c r="Q149" s="486"/>
      <c r="R149" s="486"/>
      <c r="S149" s="486"/>
      <c r="T149" s="486"/>
      <c r="U149" s="486"/>
      <c r="V149" s="486"/>
      <c r="W149" s="486"/>
      <c r="X149" s="486"/>
      <c r="Y149" s="486"/>
      <c r="Z149" s="486"/>
      <c r="AA149" s="486"/>
      <c r="AB149" s="486"/>
      <c r="AC149" s="486"/>
      <c r="AD149" s="486"/>
      <c r="AE149" s="486"/>
      <c r="AF149" s="486"/>
      <c r="AG149" s="486"/>
      <c r="AH149" s="486"/>
      <c r="AI149" s="486"/>
      <c r="AJ149" s="486"/>
      <c r="AK149" s="486"/>
      <c r="AL149" s="486"/>
      <c r="AM149" s="486"/>
      <c r="AN149" s="486"/>
      <c r="AO149" s="486"/>
      <c r="AP149" s="486"/>
      <c r="AQ149" s="486"/>
      <c r="AR149" s="486"/>
      <c r="AS149" s="486"/>
      <c r="AT149" s="486"/>
      <c r="AU149" s="486"/>
      <c r="AV149" s="486"/>
      <c r="AW149" s="486"/>
      <c r="AX149" s="486"/>
      <c r="AY149" s="486"/>
      <c r="AZ149" s="486"/>
      <c r="BA149" s="486"/>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row>
    <row r="150" spans="2:84" s="503" customFormat="1" ht="15.75" thickBot="1" x14ac:dyDescent="0.3">
      <c r="B150" s="507">
        <v>45444</v>
      </c>
      <c r="C150" s="505">
        <v>1276980</v>
      </c>
      <c r="D150" s="506">
        <v>32896</v>
      </c>
      <c r="E150" s="505">
        <v>8684</v>
      </c>
      <c r="F150" s="508">
        <v>395</v>
      </c>
      <c r="G150" s="486"/>
      <c r="H150" s="486"/>
      <c r="I150" s="486"/>
      <c r="J150" s="486"/>
      <c r="K150" s="486"/>
      <c r="L150" s="486"/>
      <c r="M150" s="486"/>
      <c r="N150" s="486"/>
      <c r="O150" s="486"/>
      <c r="P150" s="486"/>
      <c r="Q150" s="486"/>
      <c r="R150" s="486"/>
      <c r="S150" s="486"/>
      <c r="T150" s="486"/>
      <c r="U150" s="486"/>
      <c r="V150" s="486"/>
      <c r="W150" s="486"/>
      <c r="X150" s="486"/>
      <c r="Y150" s="486"/>
      <c r="Z150" s="486"/>
      <c r="AA150" s="486"/>
      <c r="AB150" s="486"/>
      <c r="AC150" s="486"/>
      <c r="AD150" s="486"/>
      <c r="AE150" s="486"/>
      <c r="AF150" s="486"/>
      <c r="AG150" s="486"/>
      <c r="AH150" s="486"/>
      <c r="AI150" s="486"/>
      <c r="AJ150" s="486"/>
      <c r="AK150" s="486"/>
      <c r="AL150" s="486"/>
      <c r="AM150" s="486"/>
      <c r="AN150" s="486"/>
      <c r="AO150" s="486"/>
      <c r="AP150" s="486"/>
      <c r="AQ150" s="486"/>
      <c r="AR150" s="486"/>
      <c r="AS150" s="486"/>
      <c r="AT150" s="486"/>
      <c r="AU150" s="486"/>
      <c r="AV150" s="486"/>
      <c r="AW150" s="486"/>
      <c r="AX150" s="486"/>
      <c r="AY150" s="486"/>
      <c r="AZ150" s="486"/>
      <c r="BA150" s="486"/>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row>
    <row r="151" spans="2:84" s="503" customFormat="1" ht="15.75" thickBot="1" x14ac:dyDescent="0.3">
      <c r="B151" s="507">
        <v>45474</v>
      </c>
      <c r="C151" s="505">
        <v>1256417</v>
      </c>
      <c r="D151" s="506">
        <v>32348</v>
      </c>
      <c r="E151" s="505">
        <v>8613</v>
      </c>
      <c r="F151" s="508">
        <v>395</v>
      </c>
      <c r="G151" s="486"/>
      <c r="H151" s="486"/>
      <c r="I151" s="486"/>
      <c r="J151" s="486"/>
      <c r="K151" s="486"/>
      <c r="L151" s="486"/>
      <c r="M151" s="486"/>
      <c r="N151" s="486"/>
      <c r="O151" s="486"/>
      <c r="P151" s="486"/>
      <c r="Q151" s="486"/>
      <c r="R151" s="486"/>
      <c r="S151" s="486"/>
      <c r="T151" s="486"/>
      <c r="U151" s="486"/>
      <c r="V151" s="486"/>
      <c r="W151" s="486"/>
      <c r="X151" s="486"/>
      <c r="Y151" s="486"/>
      <c r="Z151" s="486"/>
      <c r="AA151" s="486"/>
      <c r="AB151" s="486"/>
      <c r="AC151" s="486"/>
      <c r="AD151" s="486"/>
      <c r="AE151" s="486"/>
      <c r="AF151" s="486"/>
      <c r="AG151" s="486"/>
      <c r="AH151" s="486"/>
      <c r="AI151" s="486"/>
      <c r="AJ151" s="486"/>
      <c r="AK151" s="486"/>
      <c r="AL151" s="486"/>
      <c r="AM151" s="486"/>
      <c r="AN151" s="486"/>
      <c r="AO151" s="486"/>
      <c r="AP151" s="486"/>
      <c r="AQ151" s="486"/>
      <c r="AR151" s="486"/>
      <c r="AS151" s="486"/>
      <c r="AT151" s="486"/>
      <c r="AU151" s="486"/>
      <c r="AV151" s="486"/>
      <c r="AW151" s="486"/>
      <c r="AX151" s="486"/>
      <c r="AY151" s="486"/>
      <c r="AZ151" s="486"/>
      <c r="BA151" s="486"/>
      <c r="BB151" s="504"/>
      <c r="BC151" s="504"/>
      <c r="BD151" s="504"/>
      <c r="BE151" s="504"/>
      <c r="BF151" s="504"/>
      <c r="BG151" s="504"/>
      <c r="BH151" s="504"/>
      <c r="BI151" s="504"/>
      <c r="BJ151" s="504"/>
      <c r="BK151" s="504"/>
      <c r="BL151" s="504"/>
      <c r="BM151" s="504"/>
      <c r="BN151" s="504"/>
      <c r="BO151" s="504"/>
      <c r="BP151" s="504"/>
      <c r="BQ151" s="504"/>
      <c r="BR151" s="504"/>
      <c r="BS151" s="504"/>
      <c r="BT151" s="504"/>
      <c r="BU151" s="504"/>
      <c r="BV151" s="504"/>
      <c r="BW151" s="504"/>
      <c r="BX151" s="504"/>
      <c r="BY151" s="504"/>
      <c r="BZ151" s="504"/>
      <c r="CA151" s="504"/>
      <c r="CB151" s="504"/>
      <c r="CC151" s="504"/>
      <c r="CD151" s="504"/>
      <c r="CE151" s="504"/>
      <c r="CF151" s="504"/>
    </row>
    <row r="152" spans="2:84" s="503" customFormat="1" ht="15.75" thickBot="1" x14ac:dyDescent="0.3">
      <c r="B152" s="507">
        <v>45505</v>
      </c>
      <c r="C152" s="505">
        <v>1234587</v>
      </c>
      <c r="D152" s="506">
        <v>32929</v>
      </c>
      <c r="E152" s="505">
        <v>8529</v>
      </c>
      <c r="F152" s="508">
        <v>395</v>
      </c>
      <c r="G152" s="486"/>
      <c r="H152" s="486"/>
      <c r="I152" s="486"/>
      <c r="J152" s="486"/>
      <c r="K152" s="486"/>
      <c r="L152" s="486"/>
      <c r="M152" s="486"/>
      <c r="N152" s="486"/>
      <c r="O152" s="486"/>
      <c r="P152" s="486"/>
      <c r="Q152" s="486"/>
      <c r="R152" s="486"/>
      <c r="S152" s="486"/>
      <c r="T152" s="486"/>
      <c r="U152" s="486"/>
      <c r="V152" s="486"/>
      <c r="W152" s="486"/>
      <c r="X152" s="486"/>
      <c r="Y152" s="486"/>
      <c r="Z152" s="486"/>
      <c r="AA152" s="486"/>
      <c r="AB152" s="486"/>
      <c r="AC152" s="486"/>
      <c r="AD152" s="486"/>
      <c r="AE152" s="486"/>
      <c r="AF152" s="486"/>
      <c r="AG152" s="486"/>
      <c r="AH152" s="486"/>
      <c r="AI152" s="486"/>
      <c r="AJ152" s="486"/>
      <c r="AK152" s="486"/>
      <c r="AL152" s="486"/>
      <c r="AM152" s="486"/>
      <c r="AN152" s="486"/>
      <c r="AO152" s="486"/>
      <c r="AP152" s="486"/>
      <c r="AQ152" s="486"/>
      <c r="AR152" s="486"/>
      <c r="AS152" s="486"/>
      <c r="AT152" s="486"/>
      <c r="AU152" s="486"/>
      <c r="AV152" s="486"/>
      <c r="AW152" s="486"/>
      <c r="AX152" s="486"/>
      <c r="AY152" s="486"/>
      <c r="AZ152" s="486"/>
      <c r="BA152" s="486"/>
      <c r="BB152" s="504"/>
      <c r="BC152" s="504"/>
      <c r="BD152" s="504"/>
      <c r="BE152" s="504"/>
      <c r="BF152" s="504"/>
      <c r="BG152" s="504"/>
      <c r="BH152" s="504"/>
      <c r="BI152" s="504"/>
      <c r="BJ152" s="504"/>
      <c r="BK152" s="504"/>
      <c r="BL152" s="504"/>
      <c r="BM152" s="504"/>
      <c r="BN152" s="504"/>
      <c r="BO152" s="504"/>
      <c r="BP152" s="504"/>
      <c r="BQ152" s="504"/>
      <c r="BR152" s="504"/>
      <c r="BS152" s="504"/>
      <c r="BT152" s="504"/>
      <c r="BU152" s="504"/>
      <c r="BV152" s="504"/>
      <c r="BW152" s="504"/>
      <c r="BX152" s="504"/>
      <c r="BY152" s="504"/>
      <c r="BZ152" s="504"/>
      <c r="CA152" s="504"/>
      <c r="CB152" s="504"/>
      <c r="CC152" s="504"/>
      <c r="CD152" s="504"/>
      <c r="CE152" s="504"/>
      <c r="CF152" s="504"/>
    </row>
    <row r="153" spans="2: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2: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2: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2: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2: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2: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53"/>
  <sheetViews>
    <sheetView showGridLines="0" zoomScale="85" zoomScaleNormal="85" workbookViewId="0">
      <pane ySplit="11" topLeftCell="A136" activePane="bottomLeft" state="frozen"/>
      <selection pane="bottomLeft" activeCell="AZ152" sqref="AZ152"/>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Septiembre de 2024</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Agosto 2024</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96" t="s">
        <v>7</v>
      </c>
      <c r="B10" s="594" t="s">
        <v>8</v>
      </c>
      <c r="C10" s="595"/>
      <c r="D10" s="594" t="s">
        <v>9</v>
      </c>
      <c r="E10" s="595"/>
      <c r="F10" s="594" t="s">
        <v>10</v>
      </c>
      <c r="G10" s="595"/>
      <c r="H10" s="594" t="s">
        <v>11</v>
      </c>
      <c r="I10" s="595"/>
      <c r="J10" s="594" t="s">
        <v>12</v>
      </c>
      <c r="K10" s="595"/>
      <c r="L10" s="594" t="s">
        <v>13</v>
      </c>
      <c r="M10" s="595"/>
      <c r="N10" s="594" t="s">
        <v>14</v>
      </c>
      <c r="O10" s="595"/>
      <c r="P10" s="594" t="s">
        <v>15</v>
      </c>
      <c r="Q10" s="595"/>
      <c r="R10" s="594" t="s">
        <v>16</v>
      </c>
      <c r="S10" s="595"/>
      <c r="T10" s="594" t="s">
        <v>17</v>
      </c>
      <c r="U10" s="595"/>
      <c r="V10" s="594" t="s">
        <v>18</v>
      </c>
      <c r="W10" s="595"/>
      <c r="X10" s="594" t="s">
        <v>19</v>
      </c>
      <c r="Y10" s="595"/>
      <c r="Z10" s="594" t="s">
        <v>20</v>
      </c>
      <c r="AA10" s="595"/>
      <c r="AB10" s="594" t="s">
        <v>21</v>
      </c>
      <c r="AC10" s="595"/>
      <c r="AD10" s="594" t="s">
        <v>22</v>
      </c>
      <c r="AE10" s="595"/>
      <c r="AF10" s="594" t="s">
        <v>23</v>
      </c>
      <c r="AG10" s="595"/>
      <c r="AH10" s="594" t="s">
        <v>24</v>
      </c>
      <c r="AI10" s="595"/>
      <c r="AJ10" s="594" t="s">
        <v>25</v>
      </c>
      <c r="AK10" s="595"/>
      <c r="AL10" s="594" t="s">
        <v>26</v>
      </c>
      <c r="AM10" s="595"/>
      <c r="AN10" s="594" t="s">
        <v>27</v>
      </c>
      <c r="AO10" s="595"/>
      <c r="AP10" s="594" t="s">
        <v>28</v>
      </c>
      <c r="AQ10" s="595"/>
      <c r="AR10" s="594" t="s">
        <v>29</v>
      </c>
      <c r="AS10" s="595"/>
      <c r="AT10" s="594" t="s">
        <v>30</v>
      </c>
      <c r="AU10" s="595"/>
      <c r="AV10" s="586" t="s">
        <v>31</v>
      </c>
      <c r="AW10" s="587"/>
      <c r="AX10" s="588" t="s">
        <v>85</v>
      </c>
      <c r="AY10" s="590" t="s">
        <v>96</v>
      </c>
      <c r="AZ10" s="592" t="s">
        <v>97</v>
      </c>
      <c r="BA10" s="3"/>
    </row>
    <row r="11" spans="1:53" ht="24.75" customHeight="1" thickBot="1" x14ac:dyDescent="0.3">
      <c r="A11" s="597"/>
      <c r="B11" s="536" t="s">
        <v>94</v>
      </c>
      <c r="C11" s="536" t="s">
        <v>95</v>
      </c>
      <c r="D11" s="536" t="s">
        <v>94</v>
      </c>
      <c r="E11" s="536" t="s">
        <v>95</v>
      </c>
      <c r="F11" s="536" t="s">
        <v>94</v>
      </c>
      <c r="G11" s="536" t="s">
        <v>95</v>
      </c>
      <c r="H11" s="536" t="s">
        <v>94</v>
      </c>
      <c r="I11" s="536" t="s">
        <v>95</v>
      </c>
      <c r="J11" s="536" t="s">
        <v>94</v>
      </c>
      <c r="K11" s="536" t="s">
        <v>95</v>
      </c>
      <c r="L11" s="536" t="s">
        <v>94</v>
      </c>
      <c r="M11" s="536" t="s">
        <v>95</v>
      </c>
      <c r="N11" s="536" t="s">
        <v>94</v>
      </c>
      <c r="O11" s="536" t="s">
        <v>95</v>
      </c>
      <c r="P11" s="536" t="s">
        <v>94</v>
      </c>
      <c r="Q11" s="536" t="s">
        <v>95</v>
      </c>
      <c r="R11" s="536" t="s">
        <v>94</v>
      </c>
      <c r="S11" s="536" t="s">
        <v>95</v>
      </c>
      <c r="T11" s="536" t="s">
        <v>94</v>
      </c>
      <c r="U11" s="536" t="s">
        <v>95</v>
      </c>
      <c r="V11" s="536" t="s">
        <v>94</v>
      </c>
      <c r="W11" s="536" t="s">
        <v>95</v>
      </c>
      <c r="X11" s="536" t="s">
        <v>94</v>
      </c>
      <c r="Y11" s="536" t="s">
        <v>95</v>
      </c>
      <c r="Z11" s="536" t="s">
        <v>94</v>
      </c>
      <c r="AA11" s="536" t="s">
        <v>95</v>
      </c>
      <c r="AB11" s="536" t="s">
        <v>94</v>
      </c>
      <c r="AC11" s="536" t="s">
        <v>95</v>
      </c>
      <c r="AD11" s="536" t="s">
        <v>94</v>
      </c>
      <c r="AE11" s="536" t="s">
        <v>95</v>
      </c>
      <c r="AF11" s="536" t="s">
        <v>94</v>
      </c>
      <c r="AG11" s="536" t="s">
        <v>95</v>
      </c>
      <c r="AH11" s="536" t="s">
        <v>94</v>
      </c>
      <c r="AI11" s="536" t="s">
        <v>95</v>
      </c>
      <c r="AJ11" s="536" t="s">
        <v>94</v>
      </c>
      <c r="AK11" s="536" t="s">
        <v>95</v>
      </c>
      <c r="AL11" s="536" t="s">
        <v>94</v>
      </c>
      <c r="AM11" s="536" t="s">
        <v>95</v>
      </c>
      <c r="AN11" s="536" t="s">
        <v>94</v>
      </c>
      <c r="AO11" s="536" t="s">
        <v>95</v>
      </c>
      <c r="AP11" s="536" t="s">
        <v>94</v>
      </c>
      <c r="AQ11" s="536" t="s">
        <v>95</v>
      </c>
      <c r="AR11" s="536" t="s">
        <v>94</v>
      </c>
      <c r="AS11" s="536" t="s">
        <v>95</v>
      </c>
      <c r="AT11" s="536" t="s">
        <v>94</v>
      </c>
      <c r="AU11" s="536" t="s">
        <v>95</v>
      </c>
      <c r="AV11" s="536" t="s">
        <v>94</v>
      </c>
      <c r="AW11" s="536" t="s">
        <v>95</v>
      </c>
      <c r="AX11" s="589"/>
      <c r="AY11" s="591"/>
      <c r="AZ11" s="593"/>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43" si="31">B123+D123+F123+H123+J123+L123+N123+P123+R123+T123+V123+X123+Z123+AB123+AD123+AF123+AH123+AJ123+AL123+AN123+AP123+AR123+AT123+AV123</f>
        <v>1761324</v>
      </c>
      <c r="AY123" s="525">
        <f t="shared" si="31"/>
        <v>11621</v>
      </c>
      <c r="AZ123" s="526">
        <f t="shared" ref="AZ123:AZ144"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s="503" customFormat="1" x14ac:dyDescent="0.25">
      <c r="A138" s="524">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5">
        <v>5851</v>
      </c>
      <c r="AW138" s="525">
        <v>60</v>
      </c>
      <c r="AX138" s="525">
        <f t="shared" si="31"/>
        <v>1537644</v>
      </c>
      <c r="AY138" s="525">
        <f t="shared" si="31"/>
        <v>9732</v>
      </c>
      <c r="AZ138" s="526">
        <f t="shared" si="32"/>
        <v>1547376</v>
      </c>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c r="CG138" s="504"/>
      <c r="CH138" s="504"/>
      <c r="CI138" s="504"/>
      <c r="CJ138" s="504"/>
      <c r="CK138" s="504"/>
      <c r="CL138" s="504"/>
    </row>
    <row r="139" spans="1:90" s="503" customFormat="1" x14ac:dyDescent="0.25">
      <c r="A139" s="524">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5">
        <v>5761</v>
      </c>
      <c r="AW139" s="525">
        <v>60</v>
      </c>
      <c r="AX139" s="525">
        <f t="shared" si="31"/>
        <v>1504861</v>
      </c>
      <c r="AY139" s="525">
        <f t="shared" si="31"/>
        <v>9686</v>
      </c>
      <c r="AZ139" s="526">
        <f t="shared" si="32"/>
        <v>1514547</v>
      </c>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c r="CG139" s="504"/>
      <c r="CH139" s="504"/>
      <c r="CI139" s="504"/>
      <c r="CJ139" s="504"/>
      <c r="CK139" s="504"/>
      <c r="CL139" s="504"/>
    </row>
    <row r="140" spans="1:90" s="503" customFormat="1" x14ac:dyDescent="0.25">
      <c r="A140" s="524">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5">
        <v>5619</v>
      </c>
      <c r="AW140" s="525">
        <v>60</v>
      </c>
      <c r="AX140" s="525">
        <f t="shared" si="31"/>
        <v>1483130</v>
      </c>
      <c r="AY140" s="525">
        <f t="shared" si="31"/>
        <v>9690</v>
      </c>
      <c r="AZ140" s="526">
        <f t="shared" si="32"/>
        <v>1492820</v>
      </c>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c r="CG140" s="504"/>
      <c r="CH140" s="504"/>
      <c r="CI140" s="504"/>
      <c r="CJ140" s="504"/>
      <c r="CK140" s="504"/>
      <c r="CL140" s="504"/>
    </row>
    <row r="141" spans="1:90" s="503" customFormat="1" x14ac:dyDescent="0.25">
      <c r="A141" s="524">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5">
        <v>5550</v>
      </c>
      <c r="AW141" s="525">
        <v>60</v>
      </c>
      <c r="AX141" s="525">
        <f t="shared" si="31"/>
        <v>1469050</v>
      </c>
      <c r="AY141" s="525">
        <f t="shared" si="31"/>
        <v>9564</v>
      </c>
      <c r="AZ141" s="526">
        <f t="shared" si="32"/>
        <v>1478614</v>
      </c>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c r="CG141" s="504"/>
      <c r="CH141" s="504"/>
      <c r="CI141" s="504"/>
      <c r="CJ141" s="504"/>
      <c r="CK141" s="504"/>
      <c r="CL141" s="504"/>
    </row>
    <row r="142" spans="1:90" s="503" customFormat="1" x14ac:dyDescent="0.25">
      <c r="A142" s="524">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5">
        <v>5490</v>
      </c>
      <c r="AW142" s="525">
        <v>60</v>
      </c>
      <c r="AX142" s="525">
        <f t="shared" si="31"/>
        <v>1457190</v>
      </c>
      <c r="AY142" s="525">
        <f t="shared" si="31"/>
        <v>9500</v>
      </c>
      <c r="AZ142" s="526">
        <f t="shared" si="32"/>
        <v>1466690</v>
      </c>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c r="CG142" s="504"/>
      <c r="CH142" s="504"/>
      <c r="CI142" s="504"/>
      <c r="CJ142" s="504"/>
      <c r="CK142" s="504"/>
      <c r="CL142" s="504"/>
    </row>
    <row r="143" spans="1:90" s="503" customFormat="1" x14ac:dyDescent="0.25">
      <c r="A143" s="524">
        <v>45231</v>
      </c>
      <c r="B143" s="134">
        <v>119193</v>
      </c>
      <c r="C143" s="134">
        <v>218</v>
      </c>
      <c r="D143" s="134">
        <v>16123</v>
      </c>
      <c r="E143" s="134">
        <v>107</v>
      </c>
      <c r="F143" s="134">
        <v>16748</v>
      </c>
      <c r="G143" s="134">
        <v>4</v>
      </c>
      <c r="H143" s="134">
        <v>15500</v>
      </c>
      <c r="I143" s="134">
        <v>90</v>
      </c>
      <c r="J143" s="134">
        <v>40134</v>
      </c>
      <c r="K143" s="134">
        <v>313</v>
      </c>
      <c r="L143" s="134">
        <v>25899</v>
      </c>
      <c r="M143" s="134">
        <v>154</v>
      </c>
      <c r="N143" s="134">
        <v>34051</v>
      </c>
      <c r="O143" s="134">
        <v>92</v>
      </c>
      <c r="P143" s="134">
        <v>21751</v>
      </c>
      <c r="Q143" s="134">
        <v>162</v>
      </c>
      <c r="R143" s="134">
        <v>5962</v>
      </c>
      <c r="S143" s="134">
        <v>0</v>
      </c>
      <c r="T143" s="134">
        <v>313098</v>
      </c>
      <c r="U143" s="134">
        <v>1125</v>
      </c>
      <c r="V143" s="134">
        <v>45974</v>
      </c>
      <c r="W143" s="134">
        <v>589</v>
      </c>
      <c r="X143" s="134">
        <v>37463</v>
      </c>
      <c r="Y143" s="134">
        <v>161</v>
      </c>
      <c r="Z143" s="134">
        <v>16095</v>
      </c>
      <c r="AA143" s="134">
        <v>18</v>
      </c>
      <c r="AB143" s="134">
        <v>54858</v>
      </c>
      <c r="AC143" s="134">
        <v>95</v>
      </c>
      <c r="AD143" s="134">
        <v>9945</v>
      </c>
      <c r="AE143" s="134">
        <v>87</v>
      </c>
      <c r="AF143" s="134">
        <v>7411</v>
      </c>
      <c r="AG143" s="134">
        <v>103</v>
      </c>
      <c r="AH143" s="134">
        <v>6632</v>
      </c>
      <c r="AI143" s="134">
        <v>82</v>
      </c>
      <c r="AJ143" s="134">
        <v>7349</v>
      </c>
      <c r="AK143" s="134">
        <v>113</v>
      </c>
      <c r="AL143" s="134">
        <v>537067</v>
      </c>
      <c r="AM143" s="134">
        <v>5029</v>
      </c>
      <c r="AN143" s="134">
        <v>12728</v>
      </c>
      <c r="AO143" s="134">
        <v>20</v>
      </c>
      <c r="AP143" s="134">
        <v>24840</v>
      </c>
      <c r="AQ143" s="134">
        <v>48</v>
      </c>
      <c r="AR143" s="134">
        <v>7743</v>
      </c>
      <c r="AS143" s="134">
        <v>104</v>
      </c>
      <c r="AT143" s="134">
        <v>58925</v>
      </c>
      <c r="AU143" s="134">
        <v>616</v>
      </c>
      <c r="AV143" s="525">
        <v>5409</v>
      </c>
      <c r="AW143" s="525">
        <v>60</v>
      </c>
      <c r="AX143" s="525">
        <f t="shared" si="31"/>
        <v>1440898</v>
      </c>
      <c r="AY143" s="525">
        <f t="shared" si="31"/>
        <v>9390</v>
      </c>
      <c r="AZ143" s="526">
        <f t="shared" si="32"/>
        <v>1450288</v>
      </c>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c r="CG143" s="504"/>
      <c r="CH143" s="504"/>
      <c r="CI143" s="504"/>
      <c r="CJ143" s="504"/>
      <c r="CK143" s="504"/>
      <c r="CL143" s="504"/>
    </row>
    <row r="144" spans="1:90" s="503" customFormat="1" x14ac:dyDescent="0.25">
      <c r="A144" s="524">
        <v>45261</v>
      </c>
      <c r="B144" s="134">
        <v>118588</v>
      </c>
      <c r="C144" s="134">
        <v>218</v>
      </c>
      <c r="D144" s="134">
        <v>16020</v>
      </c>
      <c r="E144" s="134">
        <v>107</v>
      </c>
      <c r="F144" s="134">
        <v>16576</v>
      </c>
      <c r="G144" s="134">
        <v>4</v>
      </c>
      <c r="H144" s="134">
        <v>15344</v>
      </c>
      <c r="I144" s="134">
        <v>90</v>
      </c>
      <c r="J144" s="134">
        <v>39801</v>
      </c>
      <c r="K144" s="134">
        <v>315</v>
      </c>
      <c r="L144" s="134">
        <v>25655</v>
      </c>
      <c r="M144" s="134">
        <v>154</v>
      </c>
      <c r="N144" s="134">
        <v>33444</v>
      </c>
      <c r="O144" s="134">
        <v>92</v>
      </c>
      <c r="P144" s="134">
        <v>21348</v>
      </c>
      <c r="Q144" s="134">
        <v>162</v>
      </c>
      <c r="R144" s="134">
        <v>5915</v>
      </c>
      <c r="S144" s="134">
        <v>0</v>
      </c>
      <c r="T144" s="134">
        <v>307718</v>
      </c>
      <c r="U144" s="134">
        <v>1127</v>
      </c>
      <c r="V144" s="134">
        <v>45448</v>
      </c>
      <c r="W144" s="134">
        <v>587</v>
      </c>
      <c r="X144" s="134">
        <v>37052</v>
      </c>
      <c r="Y144" s="134">
        <v>159</v>
      </c>
      <c r="Z144" s="134">
        <v>15616</v>
      </c>
      <c r="AA144" s="134">
        <v>18</v>
      </c>
      <c r="AB144" s="134">
        <v>53956</v>
      </c>
      <c r="AC144" s="134">
        <v>95</v>
      </c>
      <c r="AD144" s="134">
        <v>9777</v>
      </c>
      <c r="AE144" s="134">
        <v>87</v>
      </c>
      <c r="AF144" s="134">
        <v>7315</v>
      </c>
      <c r="AG144" s="134">
        <v>103</v>
      </c>
      <c r="AH144" s="134">
        <v>6574</v>
      </c>
      <c r="AI144" s="134">
        <v>82</v>
      </c>
      <c r="AJ144" s="134">
        <v>7232</v>
      </c>
      <c r="AK144" s="134">
        <v>113</v>
      </c>
      <c r="AL144" s="134">
        <v>533269</v>
      </c>
      <c r="AM144" s="134">
        <v>5000</v>
      </c>
      <c r="AN144" s="134">
        <v>12513</v>
      </c>
      <c r="AO144" s="134">
        <v>20</v>
      </c>
      <c r="AP144" s="134">
        <v>24474</v>
      </c>
      <c r="AQ144" s="134">
        <v>48</v>
      </c>
      <c r="AR144" s="134">
        <v>7636</v>
      </c>
      <c r="AS144" s="134">
        <v>100</v>
      </c>
      <c r="AT144" s="134">
        <v>58485</v>
      </c>
      <c r="AU144" s="134">
        <v>620</v>
      </c>
      <c r="AV144" s="525">
        <v>5324</v>
      </c>
      <c r="AW144" s="525">
        <v>60</v>
      </c>
      <c r="AX144" s="525">
        <f t="shared" ref="AX144:AY152" si="33">B144+D144+F144+H144+J144+L144+N144+P144+R144+T144+V144+X144+Z144+AB144+AD144+AF144+AH144+AJ144+AL144+AN144+AP144+AR144+AT144+AV144</f>
        <v>1425080</v>
      </c>
      <c r="AY144" s="525">
        <f t="shared" si="33"/>
        <v>9361</v>
      </c>
      <c r="AZ144" s="526">
        <f t="shared" si="32"/>
        <v>1434441</v>
      </c>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c r="CG144" s="504"/>
      <c r="CH144" s="504"/>
      <c r="CI144" s="504"/>
      <c r="CJ144" s="504"/>
      <c r="CK144" s="504"/>
      <c r="CL144" s="504"/>
    </row>
    <row r="145" spans="1:90" s="503" customFormat="1" x14ac:dyDescent="0.25">
      <c r="A145" s="524">
        <v>45292</v>
      </c>
      <c r="B145" s="134">
        <v>111755</v>
      </c>
      <c r="C145" s="134">
        <v>218</v>
      </c>
      <c r="D145" s="134">
        <v>15892</v>
      </c>
      <c r="E145" s="134">
        <v>107</v>
      </c>
      <c r="F145" s="134">
        <v>16407</v>
      </c>
      <c r="G145" s="134">
        <v>4</v>
      </c>
      <c r="H145" s="134">
        <v>15211</v>
      </c>
      <c r="I145" s="134">
        <v>90</v>
      </c>
      <c r="J145" s="134">
        <v>39522</v>
      </c>
      <c r="K145" s="134">
        <v>312</v>
      </c>
      <c r="L145" s="134">
        <v>25331</v>
      </c>
      <c r="M145" s="134">
        <v>154</v>
      </c>
      <c r="N145" s="134">
        <v>32794</v>
      </c>
      <c r="O145" s="134">
        <v>92</v>
      </c>
      <c r="P145" s="134">
        <v>20996</v>
      </c>
      <c r="Q145" s="134">
        <v>162</v>
      </c>
      <c r="R145" s="134">
        <v>5866</v>
      </c>
      <c r="S145" s="134">
        <v>0</v>
      </c>
      <c r="T145" s="134">
        <v>300604</v>
      </c>
      <c r="U145" s="134">
        <v>1116</v>
      </c>
      <c r="V145" s="134">
        <v>44959</v>
      </c>
      <c r="W145" s="134">
        <v>542</v>
      </c>
      <c r="X145" s="134">
        <v>36640</v>
      </c>
      <c r="Y145" s="134">
        <v>159</v>
      </c>
      <c r="Z145" s="134">
        <v>15153</v>
      </c>
      <c r="AA145" s="134">
        <v>18</v>
      </c>
      <c r="AB145" s="134">
        <v>53142</v>
      </c>
      <c r="AC145" s="134">
        <v>95</v>
      </c>
      <c r="AD145" s="134">
        <v>9604</v>
      </c>
      <c r="AE145" s="134">
        <v>87</v>
      </c>
      <c r="AF145" s="134">
        <v>7249</v>
      </c>
      <c r="AG145" s="134">
        <v>103</v>
      </c>
      <c r="AH145" s="134">
        <v>6495</v>
      </c>
      <c r="AI145" s="134">
        <v>82</v>
      </c>
      <c r="AJ145" s="134">
        <v>7141</v>
      </c>
      <c r="AK145" s="134">
        <v>113</v>
      </c>
      <c r="AL145" s="134">
        <v>529056</v>
      </c>
      <c r="AM145" s="134">
        <v>4950</v>
      </c>
      <c r="AN145" s="134">
        <v>12341</v>
      </c>
      <c r="AO145" s="134">
        <v>20</v>
      </c>
      <c r="AP145" s="134">
        <v>24076</v>
      </c>
      <c r="AQ145" s="134">
        <v>48</v>
      </c>
      <c r="AR145" s="134">
        <v>7525</v>
      </c>
      <c r="AS145" s="134">
        <v>100</v>
      </c>
      <c r="AT145" s="134">
        <v>58036</v>
      </c>
      <c r="AU145" s="134">
        <v>608</v>
      </c>
      <c r="AV145" s="525">
        <v>5245</v>
      </c>
      <c r="AW145" s="525">
        <v>60</v>
      </c>
      <c r="AX145" s="525">
        <f t="shared" si="33"/>
        <v>1401040</v>
      </c>
      <c r="AY145" s="525">
        <f t="shared" si="33"/>
        <v>9240</v>
      </c>
      <c r="AZ145" s="526">
        <f t="shared" ref="AZ145:AZ152" si="34">SUM(AX145:AY145)</f>
        <v>1410280</v>
      </c>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c r="CG145" s="504"/>
      <c r="CH145" s="504"/>
      <c r="CI145" s="504"/>
      <c r="CJ145" s="504"/>
      <c r="CK145" s="504"/>
      <c r="CL145" s="504"/>
    </row>
    <row r="146" spans="1:90" s="503" customFormat="1" x14ac:dyDescent="0.25">
      <c r="A146" s="524">
        <v>45323</v>
      </c>
      <c r="B146" s="134">
        <v>111055</v>
      </c>
      <c r="C146" s="134">
        <v>217</v>
      </c>
      <c r="D146" s="134">
        <v>15792</v>
      </c>
      <c r="E146" s="134">
        <v>105</v>
      </c>
      <c r="F146" s="134">
        <v>16271</v>
      </c>
      <c r="G146" s="134">
        <v>4</v>
      </c>
      <c r="H146" s="134">
        <v>15077</v>
      </c>
      <c r="I146" s="134">
        <v>90</v>
      </c>
      <c r="J146" s="134">
        <v>39221</v>
      </c>
      <c r="K146" s="134">
        <v>312</v>
      </c>
      <c r="L146" s="134">
        <v>25138</v>
      </c>
      <c r="M146" s="134">
        <v>154</v>
      </c>
      <c r="N146" s="134">
        <v>32392</v>
      </c>
      <c r="O146" s="134">
        <v>92</v>
      </c>
      <c r="P146" s="134">
        <v>20679</v>
      </c>
      <c r="Q146" s="134">
        <v>162</v>
      </c>
      <c r="R146" s="134">
        <v>5840</v>
      </c>
      <c r="S146" s="134">
        <v>0</v>
      </c>
      <c r="T146" s="134">
        <v>294831</v>
      </c>
      <c r="U146" s="134">
        <v>1117</v>
      </c>
      <c r="V146" s="134">
        <v>44637</v>
      </c>
      <c r="W146" s="134">
        <v>584</v>
      </c>
      <c r="X146" s="134">
        <v>36190</v>
      </c>
      <c r="Y146" s="134">
        <v>159</v>
      </c>
      <c r="Z146" s="134">
        <v>14883</v>
      </c>
      <c r="AA146" s="134">
        <v>18</v>
      </c>
      <c r="AB146" s="134">
        <v>52753</v>
      </c>
      <c r="AC146" s="134">
        <v>95</v>
      </c>
      <c r="AD146" s="134">
        <v>9463</v>
      </c>
      <c r="AE146" s="134">
        <v>87</v>
      </c>
      <c r="AF146" s="134">
        <v>7180</v>
      </c>
      <c r="AG146" s="134">
        <v>103</v>
      </c>
      <c r="AH146" s="134">
        <v>6420</v>
      </c>
      <c r="AI146" s="134">
        <v>82</v>
      </c>
      <c r="AJ146" s="134">
        <v>7050</v>
      </c>
      <c r="AK146" s="134">
        <v>113</v>
      </c>
      <c r="AL146" s="134">
        <v>522791</v>
      </c>
      <c r="AM146" s="134">
        <v>4951</v>
      </c>
      <c r="AN146" s="134">
        <v>12219</v>
      </c>
      <c r="AO146" s="134">
        <v>18</v>
      </c>
      <c r="AP146" s="134">
        <v>23665</v>
      </c>
      <c r="AQ146" s="134">
        <v>48</v>
      </c>
      <c r="AR146" s="134">
        <v>7427</v>
      </c>
      <c r="AS146" s="134">
        <v>95</v>
      </c>
      <c r="AT146" s="134">
        <v>57597</v>
      </c>
      <c r="AU146" s="134">
        <v>610</v>
      </c>
      <c r="AV146" s="525">
        <v>5160</v>
      </c>
      <c r="AW146" s="525">
        <v>60</v>
      </c>
      <c r="AX146" s="525">
        <f t="shared" si="33"/>
        <v>1383731</v>
      </c>
      <c r="AY146" s="525">
        <f t="shared" si="33"/>
        <v>9276</v>
      </c>
      <c r="AZ146" s="526">
        <f t="shared" si="34"/>
        <v>1393007</v>
      </c>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c r="CG146" s="504"/>
      <c r="CH146" s="504"/>
      <c r="CI146" s="504"/>
      <c r="CJ146" s="504"/>
      <c r="CK146" s="504"/>
      <c r="CL146" s="504"/>
    </row>
    <row r="147" spans="1:90" s="503" customFormat="1" x14ac:dyDescent="0.25">
      <c r="A147" s="524">
        <v>45352</v>
      </c>
      <c r="B147" s="134">
        <v>110302</v>
      </c>
      <c r="C147" s="134">
        <v>220</v>
      </c>
      <c r="D147" s="134">
        <v>15646</v>
      </c>
      <c r="E147" s="134">
        <v>105</v>
      </c>
      <c r="F147" s="134">
        <v>16087</v>
      </c>
      <c r="G147" s="134">
        <v>4</v>
      </c>
      <c r="H147" s="134">
        <v>14937</v>
      </c>
      <c r="I147" s="134">
        <v>90</v>
      </c>
      <c r="J147" s="134">
        <v>38796</v>
      </c>
      <c r="K147" s="134">
        <v>308</v>
      </c>
      <c r="L147" s="134">
        <v>24806</v>
      </c>
      <c r="M147" s="134">
        <v>154</v>
      </c>
      <c r="N147" s="134">
        <v>31777</v>
      </c>
      <c r="O147" s="134">
        <v>92</v>
      </c>
      <c r="P147" s="134">
        <v>20303</v>
      </c>
      <c r="Q147" s="134">
        <v>162</v>
      </c>
      <c r="R147" s="134">
        <v>5754</v>
      </c>
      <c r="S147" s="134">
        <v>0</v>
      </c>
      <c r="T147" s="134">
        <v>288142</v>
      </c>
      <c r="U147" s="134">
        <v>1110</v>
      </c>
      <c r="V147" s="134">
        <v>44014</v>
      </c>
      <c r="W147" s="134">
        <v>584</v>
      </c>
      <c r="X147" s="134">
        <v>35789</v>
      </c>
      <c r="Y147" s="134">
        <v>159</v>
      </c>
      <c r="Z147" s="134">
        <v>14391</v>
      </c>
      <c r="AA147" s="134">
        <v>18</v>
      </c>
      <c r="AB147" s="134">
        <v>51763</v>
      </c>
      <c r="AC147" s="134">
        <v>95</v>
      </c>
      <c r="AD147" s="134">
        <v>9298</v>
      </c>
      <c r="AE147" s="134">
        <v>87</v>
      </c>
      <c r="AF147" s="134">
        <v>7086</v>
      </c>
      <c r="AG147" s="134">
        <v>103</v>
      </c>
      <c r="AH147" s="134">
        <v>6352</v>
      </c>
      <c r="AI147" s="134">
        <v>82</v>
      </c>
      <c r="AJ147" s="134">
        <v>6970</v>
      </c>
      <c r="AK147" s="134">
        <v>113</v>
      </c>
      <c r="AL147" s="134">
        <v>518166</v>
      </c>
      <c r="AM147" s="134">
        <v>4917</v>
      </c>
      <c r="AN147" s="134">
        <v>11951</v>
      </c>
      <c r="AO147" s="134">
        <v>18</v>
      </c>
      <c r="AP147" s="134">
        <v>23465</v>
      </c>
      <c r="AQ147" s="134">
        <v>46</v>
      </c>
      <c r="AR147" s="134">
        <v>7320</v>
      </c>
      <c r="AS147" s="134">
        <v>95</v>
      </c>
      <c r="AT147" s="134">
        <v>57119</v>
      </c>
      <c r="AU147" s="134">
        <v>606</v>
      </c>
      <c r="AV147" s="525">
        <v>5064</v>
      </c>
      <c r="AW147" s="525">
        <v>60</v>
      </c>
      <c r="AX147" s="525">
        <f t="shared" si="33"/>
        <v>1365298</v>
      </c>
      <c r="AY147" s="525">
        <f t="shared" si="33"/>
        <v>9228</v>
      </c>
      <c r="AZ147" s="526">
        <f t="shared" si="34"/>
        <v>1374526</v>
      </c>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c r="CG147" s="504"/>
      <c r="CH147" s="504"/>
      <c r="CI147" s="504"/>
      <c r="CJ147" s="504"/>
      <c r="CK147" s="504"/>
      <c r="CL147" s="504"/>
    </row>
    <row r="148" spans="1:90" s="503" customFormat="1" x14ac:dyDescent="0.25">
      <c r="A148" s="524">
        <v>45383</v>
      </c>
      <c r="B148" s="134">
        <v>107310</v>
      </c>
      <c r="C148" s="134">
        <v>213</v>
      </c>
      <c r="D148" s="134">
        <v>15533</v>
      </c>
      <c r="E148" s="134">
        <v>105</v>
      </c>
      <c r="F148" s="134">
        <v>15914</v>
      </c>
      <c r="G148" s="134">
        <v>4</v>
      </c>
      <c r="H148" s="134">
        <v>14808</v>
      </c>
      <c r="I148" s="134">
        <v>89</v>
      </c>
      <c r="J148" s="134">
        <v>38485</v>
      </c>
      <c r="K148" s="134">
        <v>308</v>
      </c>
      <c r="L148" s="134">
        <v>24467</v>
      </c>
      <c r="M148" s="134">
        <v>153</v>
      </c>
      <c r="N148" s="134">
        <v>31254</v>
      </c>
      <c r="O148" s="134">
        <v>92</v>
      </c>
      <c r="P148" s="134">
        <v>20012</v>
      </c>
      <c r="Q148" s="134">
        <v>162</v>
      </c>
      <c r="R148" s="134">
        <v>5700</v>
      </c>
      <c r="S148" s="134">
        <v>0</v>
      </c>
      <c r="T148" s="134">
        <v>282509</v>
      </c>
      <c r="U148" s="134">
        <v>1106</v>
      </c>
      <c r="V148" s="134">
        <v>43622</v>
      </c>
      <c r="W148" s="134">
        <v>584</v>
      </c>
      <c r="X148" s="134">
        <v>35385</v>
      </c>
      <c r="Y148" s="134">
        <v>159</v>
      </c>
      <c r="Z148" s="134">
        <v>14080</v>
      </c>
      <c r="AA148" s="134">
        <v>18</v>
      </c>
      <c r="AB148" s="134">
        <v>51115</v>
      </c>
      <c r="AC148" s="134">
        <v>95</v>
      </c>
      <c r="AD148" s="134">
        <v>9145</v>
      </c>
      <c r="AE148" s="134">
        <v>87</v>
      </c>
      <c r="AF148" s="134">
        <v>7003</v>
      </c>
      <c r="AG148" s="134">
        <v>103</v>
      </c>
      <c r="AH148" s="134">
        <v>6301</v>
      </c>
      <c r="AI148" s="134">
        <v>82</v>
      </c>
      <c r="AJ148" s="134">
        <v>6855</v>
      </c>
      <c r="AK148" s="134">
        <v>113</v>
      </c>
      <c r="AL148" s="134">
        <v>513539</v>
      </c>
      <c r="AM148" s="134">
        <v>4882</v>
      </c>
      <c r="AN148" s="134">
        <v>11785</v>
      </c>
      <c r="AO148" s="134">
        <v>18</v>
      </c>
      <c r="AP148" s="134">
        <v>23051</v>
      </c>
      <c r="AQ148" s="134">
        <v>46</v>
      </c>
      <c r="AR148" s="134">
        <v>7226</v>
      </c>
      <c r="AS148" s="134">
        <v>94</v>
      </c>
      <c r="AT148" s="134">
        <v>56644</v>
      </c>
      <c r="AU148" s="134">
        <v>602</v>
      </c>
      <c r="AV148" s="525">
        <v>4982</v>
      </c>
      <c r="AW148" s="525">
        <v>60</v>
      </c>
      <c r="AX148" s="525">
        <f t="shared" si="33"/>
        <v>1346725</v>
      </c>
      <c r="AY148" s="525">
        <f t="shared" si="33"/>
        <v>9175</v>
      </c>
      <c r="AZ148" s="526">
        <f t="shared" si="34"/>
        <v>1355900</v>
      </c>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c r="CG148" s="504"/>
      <c r="CH148" s="504"/>
      <c r="CI148" s="504"/>
      <c r="CJ148" s="504"/>
      <c r="CK148" s="504"/>
      <c r="CL148" s="504"/>
    </row>
    <row r="149" spans="1:90" s="503" customFormat="1" x14ac:dyDescent="0.25">
      <c r="A149" s="524">
        <v>45413</v>
      </c>
      <c r="B149" s="134">
        <v>106523</v>
      </c>
      <c r="C149" s="134">
        <v>213</v>
      </c>
      <c r="D149" s="134">
        <v>15349</v>
      </c>
      <c r="E149" s="134">
        <v>105</v>
      </c>
      <c r="F149" s="134">
        <v>15728</v>
      </c>
      <c r="G149" s="134">
        <v>4</v>
      </c>
      <c r="H149" s="134">
        <v>14646</v>
      </c>
      <c r="I149" s="134">
        <v>89</v>
      </c>
      <c r="J149" s="134">
        <v>38101</v>
      </c>
      <c r="K149" s="134">
        <v>308</v>
      </c>
      <c r="L149" s="134">
        <v>24191</v>
      </c>
      <c r="M149" s="134">
        <v>153</v>
      </c>
      <c r="N149" s="134">
        <v>30606</v>
      </c>
      <c r="O149" s="134">
        <v>92</v>
      </c>
      <c r="P149" s="134">
        <v>19647</v>
      </c>
      <c r="Q149" s="134">
        <v>162</v>
      </c>
      <c r="R149" s="134">
        <v>5656</v>
      </c>
      <c r="S149" s="134">
        <v>0</v>
      </c>
      <c r="T149" s="134">
        <v>277337</v>
      </c>
      <c r="U149" s="134">
        <v>1093</v>
      </c>
      <c r="V149" s="134">
        <v>42957</v>
      </c>
      <c r="W149" s="134">
        <v>578</v>
      </c>
      <c r="X149" s="134">
        <v>34996</v>
      </c>
      <c r="Y149" s="134">
        <v>159</v>
      </c>
      <c r="Z149" s="134">
        <v>13617</v>
      </c>
      <c r="AA149" s="134">
        <v>18</v>
      </c>
      <c r="AB149" s="134">
        <v>50107</v>
      </c>
      <c r="AC149" s="134">
        <v>95</v>
      </c>
      <c r="AD149" s="134">
        <v>8973</v>
      </c>
      <c r="AE149" s="134">
        <v>87</v>
      </c>
      <c r="AF149" s="134">
        <v>6907</v>
      </c>
      <c r="AG149" s="134">
        <v>103</v>
      </c>
      <c r="AH149" s="134">
        <v>6237</v>
      </c>
      <c r="AI149" s="134">
        <v>82</v>
      </c>
      <c r="AJ149" s="134">
        <v>6752</v>
      </c>
      <c r="AK149" s="134">
        <v>113</v>
      </c>
      <c r="AL149" s="134">
        <v>508379</v>
      </c>
      <c r="AM149" s="134">
        <v>4861</v>
      </c>
      <c r="AN149" s="134">
        <v>11526</v>
      </c>
      <c r="AO149" s="134">
        <v>19</v>
      </c>
      <c r="AP149" s="134">
        <v>22615</v>
      </c>
      <c r="AQ149" s="134">
        <v>46</v>
      </c>
      <c r="AR149" s="134">
        <v>7127</v>
      </c>
      <c r="AS149" s="134">
        <v>94</v>
      </c>
      <c r="AT149" s="134">
        <v>56035</v>
      </c>
      <c r="AU149" s="134">
        <v>602</v>
      </c>
      <c r="AV149" s="525">
        <v>4976</v>
      </c>
      <c r="AW149" s="525">
        <v>69</v>
      </c>
      <c r="AX149" s="525">
        <f t="shared" si="33"/>
        <v>1328988</v>
      </c>
      <c r="AY149" s="525">
        <f t="shared" si="33"/>
        <v>9145</v>
      </c>
      <c r="AZ149" s="526">
        <f t="shared" si="34"/>
        <v>1338133</v>
      </c>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c r="CG149" s="504"/>
      <c r="CH149" s="504"/>
      <c r="CI149" s="504"/>
      <c r="CJ149" s="504"/>
      <c r="CK149" s="504"/>
      <c r="CL149" s="504"/>
    </row>
    <row r="150" spans="1:90" s="503" customFormat="1" x14ac:dyDescent="0.25">
      <c r="A150" s="524">
        <v>45444</v>
      </c>
      <c r="B150" s="134">
        <v>105863</v>
      </c>
      <c r="C150" s="134">
        <v>211</v>
      </c>
      <c r="D150" s="134">
        <v>15186</v>
      </c>
      <c r="E150" s="134">
        <v>105</v>
      </c>
      <c r="F150" s="134">
        <v>15485</v>
      </c>
      <c r="G150" s="134">
        <v>4</v>
      </c>
      <c r="H150" s="134">
        <v>14403</v>
      </c>
      <c r="I150" s="134">
        <v>89</v>
      </c>
      <c r="J150" s="134">
        <v>37628</v>
      </c>
      <c r="K150" s="134">
        <v>309</v>
      </c>
      <c r="L150" s="134">
        <v>23800</v>
      </c>
      <c r="M150" s="134">
        <v>153</v>
      </c>
      <c r="N150" s="134">
        <v>29996</v>
      </c>
      <c r="O150" s="134">
        <v>89</v>
      </c>
      <c r="P150" s="134">
        <v>19318</v>
      </c>
      <c r="Q150" s="134">
        <v>162</v>
      </c>
      <c r="R150" s="134">
        <v>5561</v>
      </c>
      <c r="S150" s="134">
        <v>0</v>
      </c>
      <c r="T150" s="134">
        <v>270810</v>
      </c>
      <c r="U150" s="134">
        <v>1090</v>
      </c>
      <c r="V150" s="134">
        <v>42460</v>
      </c>
      <c r="W150" s="134">
        <v>567</v>
      </c>
      <c r="X150" s="134">
        <v>34435</v>
      </c>
      <c r="Y150" s="134">
        <v>157</v>
      </c>
      <c r="Z150" s="134">
        <v>13167</v>
      </c>
      <c r="AA150" s="134">
        <v>18</v>
      </c>
      <c r="AB150" s="134">
        <v>49073</v>
      </c>
      <c r="AC150" s="134">
        <v>95</v>
      </c>
      <c r="AD150" s="134">
        <v>8772</v>
      </c>
      <c r="AE150" s="134">
        <v>87</v>
      </c>
      <c r="AF150" s="134">
        <v>6809</v>
      </c>
      <c r="AG150" s="134">
        <v>103</v>
      </c>
      <c r="AH150" s="134">
        <v>6132</v>
      </c>
      <c r="AI150" s="134">
        <v>82</v>
      </c>
      <c r="AJ150" s="134">
        <v>6621</v>
      </c>
      <c r="AK150" s="134">
        <v>113</v>
      </c>
      <c r="AL150" s="134">
        <v>503975</v>
      </c>
      <c r="AM150" s="134">
        <v>4833</v>
      </c>
      <c r="AN150" s="134">
        <v>11229</v>
      </c>
      <c r="AO150" s="134">
        <v>18</v>
      </c>
      <c r="AP150" s="134">
        <v>22088</v>
      </c>
      <c r="AQ150" s="134">
        <v>44</v>
      </c>
      <c r="AR150" s="134">
        <v>7011</v>
      </c>
      <c r="AS150" s="134">
        <v>90</v>
      </c>
      <c r="AT150" s="134">
        <v>55262</v>
      </c>
      <c r="AU150" s="134">
        <v>600</v>
      </c>
      <c r="AV150" s="525">
        <v>4792</v>
      </c>
      <c r="AW150" s="525">
        <v>60</v>
      </c>
      <c r="AX150" s="525">
        <f t="shared" si="33"/>
        <v>1309876</v>
      </c>
      <c r="AY150" s="525">
        <f t="shared" si="33"/>
        <v>9079</v>
      </c>
      <c r="AZ150" s="526">
        <f t="shared" si="34"/>
        <v>1318955</v>
      </c>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c r="CG150" s="504"/>
      <c r="CH150" s="504"/>
      <c r="CI150" s="504"/>
      <c r="CJ150" s="504"/>
      <c r="CK150" s="504"/>
      <c r="CL150" s="504"/>
    </row>
    <row r="151" spans="1:90" s="503" customFormat="1" x14ac:dyDescent="0.25">
      <c r="A151" s="524">
        <v>45474</v>
      </c>
      <c r="B151" s="134">
        <v>105183</v>
      </c>
      <c r="C151" s="134">
        <v>211</v>
      </c>
      <c r="D151" s="134">
        <v>14987</v>
      </c>
      <c r="E151" s="134">
        <v>105</v>
      </c>
      <c r="F151" s="134">
        <v>15217</v>
      </c>
      <c r="G151" s="134">
        <v>4</v>
      </c>
      <c r="H151" s="134">
        <v>14202</v>
      </c>
      <c r="I151" s="134">
        <v>89</v>
      </c>
      <c r="J151" s="134">
        <v>37093</v>
      </c>
      <c r="K151" s="134">
        <v>309</v>
      </c>
      <c r="L151" s="134">
        <v>23422</v>
      </c>
      <c r="M151" s="134">
        <v>153</v>
      </c>
      <c r="N151" s="134">
        <v>29381</v>
      </c>
      <c r="O151" s="134">
        <v>92</v>
      </c>
      <c r="P151" s="134">
        <v>18954</v>
      </c>
      <c r="Q151" s="134">
        <v>162</v>
      </c>
      <c r="R151" s="134">
        <v>5499</v>
      </c>
      <c r="S151" s="134">
        <v>0</v>
      </c>
      <c r="T151" s="134">
        <v>263685</v>
      </c>
      <c r="U151" s="134">
        <v>1084</v>
      </c>
      <c r="V151" s="134">
        <v>41812</v>
      </c>
      <c r="W151" s="134">
        <v>560</v>
      </c>
      <c r="X151" s="134">
        <v>33928</v>
      </c>
      <c r="Y151" s="134">
        <v>155</v>
      </c>
      <c r="Z151" s="134">
        <v>12694</v>
      </c>
      <c r="AA151" s="134">
        <v>18</v>
      </c>
      <c r="AB151" s="134">
        <v>48055</v>
      </c>
      <c r="AC151" s="134">
        <v>88</v>
      </c>
      <c r="AD151" s="134">
        <v>8637</v>
      </c>
      <c r="AE151" s="134">
        <v>86</v>
      </c>
      <c r="AF151" s="134">
        <v>6705</v>
      </c>
      <c r="AG151" s="134">
        <v>103</v>
      </c>
      <c r="AH151" s="134">
        <v>6028</v>
      </c>
      <c r="AI151" s="134">
        <v>82</v>
      </c>
      <c r="AJ151" s="134">
        <v>6485</v>
      </c>
      <c r="AK151" s="134">
        <v>113</v>
      </c>
      <c r="AL151" s="134">
        <v>498066</v>
      </c>
      <c r="AM151" s="134">
        <v>4809</v>
      </c>
      <c r="AN151" s="134">
        <v>10987</v>
      </c>
      <c r="AO151" s="134">
        <v>18</v>
      </c>
      <c r="AP151" s="134">
        <v>21632</v>
      </c>
      <c r="AQ151" s="134">
        <v>43</v>
      </c>
      <c r="AR151" s="134">
        <v>6900</v>
      </c>
      <c r="AS151" s="134">
        <v>82</v>
      </c>
      <c r="AT151" s="134">
        <v>54544</v>
      </c>
      <c r="AU151" s="134">
        <v>582</v>
      </c>
      <c r="AV151" s="525">
        <v>4669</v>
      </c>
      <c r="AW151" s="525">
        <v>60</v>
      </c>
      <c r="AX151" s="525">
        <f t="shared" si="33"/>
        <v>1288765</v>
      </c>
      <c r="AY151" s="525">
        <f t="shared" si="33"/>
        <v>9008</v>
      </c>
      <c r="AZ151" s="526">
        <f t="shared" si="34"/>
        <v>1297773</v>
      </c>
      <c r="BB151" s="504"/>
      <c r="BC151" s="504"/>
      <c r="BD151" s="504"/>
      <c r="BE151" s="504"/>
      <c r="BF151" s="504"/>
      <c r="BG151" s="504"/>
      <c r="BH151" s="504"/>
      <c r="BI151" s="504"/>
      <c r="BJ151" s="504"/>
      <c r="BK151" s="504"/>
      <c r="BL151" s="504"/>
      <c r="BM151" s="504"/>
      <c r="BN151" s="504"/>
      <c r="BO151" s="504"/>
      <c r="BP151" s="504"/>
      <c r="BQ151" s="504"/>
      <c r="BR151" s="504"/>
      <c r="BS151" s="504"/>
      <c r="BT151" s="504"/>
      <c r="BU151" s="504"/>
      <c r="BV151" s="504"/>
      <c r="BW151" s="504"/>
      <c r="BX151" s="504"/>
      <c r="BY151" s="504"/>
      <c r="BZ151" s="504"/>
      <c r="CA151" s="504"/>
      <c r="CB151" s="504"/>
      <c r="CC151" s="504"/>
      <c r="CD151" s="504"/>
      <c r="CE151" s="504"/>
      <c r="CF151" s="504"/>
      <c r="CG151" s="504"/>
      <c r="CH151" s="504"/>
      <c r="CI151" s="504"/>
      <c r="CJ151" s="504"/>
      <c r="CK151" s="504"/>
      <c r="CL151" s="504"/>
    </row>
    <row r="152" spans="1:90" s="503" customFormat="1" x14ac:dyDescent="0.25">
      <c r="A152" s="524">
        <v>45505</v>
      </c>
      <c r="B152" s="134">
        <v>101534</v>
      </c>
      <c r="C152" s="134">
        <v>208</v>
      </c>
      <c r="D152" s="134">
        <v>12870</v>
      </c>
      <c r="E152" s="134">
        <v>105</v>
      </c>
      <c r="F152" s="134">
        <v>14356</v>
      </c>
      <c r="G152" s="134">
        <v>4</v>
      </c>
      <c r="H152" s="134">
        <v>16178</v>
      </c>
      <c r="I152" s="134">
        <v>84</v>
      </c>
      <c r="J152" s="134">
        <v>35795</v>
      </c>
      <c r="K152" s="134">
        <v>278</v>
      </c>
      <c r="L152" s="134">
        <v>23151</v>
      </c>
      <c r="M152" s="134">
        <v>153</v>
      </c>
      <c r="N152" s="134">
        <v>29214</v>
      </c>
      <c r="O152" s="134">
        <v>92</v>
      </c>
      <c r="P152" s="134">
        <v>18809</v>
      </c>
      <c r="Q152" s="134">
        <v>162</v>
      </c>
      <c r="R152" s="134">
        <v>4990</v>
      </c>
      <c r="S152" s="134">
        <v>0</v>
      </c>
      <c r="T152" s="134">
        <v>262298</v>
      </c>
      <c r="U152" s="134">
        <v>1075</v>
      </c>
      <c r="V152" s="134">
        <v>39720</v>
      </c>
      <c r="W152" s="134">
        <v>560</v>
      </c>
      <c r="X152" s="134">
        <v>32497</v>
      </c>
      <c r="Y152" s="134">
        <v>155</v>
      </c>
      <c r="Z152" s="134">
        <v>12552</v>
      </c>
      <c r="AA152" s="134">
        <v>18</v>
      </c>
      <c r="AB152" s="134">
        <v>46979</v>
      </c>
      <c r="AC152" s="134">
        <v>88</v>
      </c>
      <c r="AD152" s="134">
        <v>8889</v>
      </c>
      <c r="AE152" s="134">
        <v>86</v>
      </c>
      <c r="AF152" s="134">
        <v>7090</v>
      </c>
      <c r="AG152" s="134">
        <v>103</v>
      </c>
      <c r="AH152" s="134">
        <v>6191</v>
      </c>
      <c r="AI152" s="134">
        <v>82</v>
      </c>
      <c r="AJ152" s="134">
        <v>6649</v>
      </c>
      <c r="AK152" s="134">
        <v>113</v>
      </c>
      <c r="AL152" s="134">
        <v>489811</v>
      </c>
      <c r="AM152" s="134">
        <v>4790</v>
      </c>
      <c r="AN152" s="134">
        <v>10792</v>
      </c>
      <c r="AO152" s="134">
        <v>18</v>
      </c>
      <c r="AP152" s="134">
        <v>21995</v>
      </c>
      <c r="AQ152" s="134">
        <v>41</v>
      </c>
      <c r="AR152" s="134">
        <v>6774</v>
      </c>
      <c r="AS152" s="134">
        <v>82</v>
      </c>
      <c r="AT152" s="134">
        <v>53828</v>
      </c>
      <c r="AU152" s="134">
        <v>567</v>
      </c>
      <c r="AV152" s="525">
        <v>4554</v>
      </c>
      <c r="AW152" s="525">
        <v>60</v>
      </c>
      <c r="AX152" s="525">
        <f t="shared" si="33"/>
        <v>1267516</v>
      </c>
      <c r="AY152" s="525">
        <f t="shared" si="33"/>
        <v>8924</v>
      </c>
      <c r="AZ152" s="526">
        <f t="shared" si="34"/>
        <v>1276440</v>
      </c>
      <c r="BB152" s="504"/>
      <c r="BC152" s="504"/>
      <c r="BD152" s="504"/>
      <c r="BE152" s="504"/>
      <c r="BF152" s="504"/>
      <c r="BG152" s="504"/>
      <c r="BH152" s="504"/>
      <c r="BI152" s="504"/>
      <c r="BJ152" s="504"/>
      <c r="BK152" s="504"/>
      <c r="BL152" s="504"/>
      <c r="BM152" s="504"/>
      <c r="BN152" s="504"/>
      <c r="BO152" s="504"/>
      <c r="BP152" s="504"/>
      <c r="BQ152" s="504"/>
      <c r="BR152" s="504"/>
      <c r="BS152" s="504"/>
      <c r="BT152" s="504"/>
      <c r="BU152" s="504"/>
      <c r="BV152" s="504"/>
      <c r="BW152" s="504"/>
      <c r="BX152" s="504"/>
      <c r="BY152" s="504"/>
      <c r="BZ152" s="504"/>
      <c r="CA152" s="504"/>
      <c r="CB152" s="504"/>
      <c r="CC152" s="504"/>
      <c r="CD152" s="504"/>
      <c r="CE152" s="504"/>
      <c r="CF152" s="504"/>
      <c r="CG152" s="504"/>
      <c r="CH152" s="504"/>
      <c r="CI152" s="504"/>
      <c r="CJ152" s="504"/>
      <c r="CK152" s="504"/>
      <c r="CL152" s="504"/>
    </row>
    <row r="153" spans="1:90" x14ac:dyDescent="0.25">
      <c r="B153" s="1" t="s">
        <v>33</v>
      </c>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row>
  </sheetData>
  <mergeCells count="28">
    <mergeCell ref="J10:K10"/>
    <mergeCell ref="A10:A11"/>
    <mergeCell ref="B10:C10"/>
    <mergeCell ref="D10:E10"/>
    <mergeCell ref="F10:G10"/>
    <mergeCell ref="H10:I10"/>
    <mergeCell ref="AH10:AI10"/>
    <mergeCell ref="L10:M10"/>
    <mergeCell ref="N10:O10"/>
    <mergeCell ref="P10:Q10"/>
    <mergeCell ref="R10:S10"/>
    <mergeCell ref="T10:U10"/>
    <mergeCell ref="V10:W10"/>
    <mergeCell ref="X10:Y10"/>
    <mergeCell ref="Z10:AA10"/>
    <mergeCell ref="AB10:AC10"/>
    <mergeCell ref="AD10:AE10"/>
    <mergeCell ref="AF10:AG10"/>
    <mergeCell ref="AV10:AW10"/>
    <mergeCell ref="AX10:AX11"/>
    <mergeCell ref="AY10:AY11"/>
    <mergeCell ref="AZ10:AZ11"/>
    <mergeCell ref="AJ10:AK10"/>
    <mergeCell ref="AL10:AM10"/>
    <mergeCell ref="AN10:AO10"/>
    <mergeCell ref="AP10:AQ10"/>
    <mergeCell ref="AR10:AS10"/>
    <mergeCell ref="AT10:AU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22" zoomScale="70" zoomScaleNormal="70" workbookViewId="0">
      <selection activeCell="M70" sqref="M70"/>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98</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Septiembre de 2024</v>
      </c>
      <c r="B7" s="462"/>
      <c r="C7" s="462"/>
      <c r="D7" s="462"/>
      <c r="E7" s="462"/>
      <c r="F7" s="462"/>
      <c r="G7" s="462"/>
      <c r="H7" s="462"/>
      <c r="I7" s="462"/>
      <c r="J7" s="462"/>
      <c r="K7" s="462"/>
      <c r="L7" s="470" t="s">
        <v>5</v>
      </c>
      <c r="M7" s="463"/>
    </row>
    <row r="8" spans="1:13" ht="15.75" thickBot="1" x14ac:dyDescent="0.3">
      <c r="A8" s="482" t="str">
        <f>Índice!B8</f>
        <v>Fecha de corte: Agosto 2024</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9" t="s">
        <v>103</v>
      </c>
      <c r="C11" s="599"/>
      <c r="D11" s="600" t="s">
        <v>77</v>
      </c>
      <c r="E11" s="600"/>
      <c r="F11" s="600" t="s">
        <v>59</v>
      </c>
      <c r="G11" s="600"/>
      <c r="H11" s="600" t="s">
        <v>46</v>
      </c>
      <c r="I11" s="600"/>
      <c r="J11" s="600" t="s">
        <v>39</v>
      </c>
      <c r="K11" s="600"/>
      <c r="L11" s="600" t="s">
        <v>47</v>
      </c>
      <c r="M11" s="600"/>
    </row>
    <row r="12" spans="1:13" ht="26.25" thickBot="1" x14ac:dyDescent="0.3">
      <c r="A12" s="336" t="s">
        <v>48</v>
      </c>
      <c r="B12" s="537" t="s">
        <v>94</v>
      </c>
      <c r="C12" s="537" t="s">
        <v>99</v>
      </c>
      <c r="D12" s="537" t="s">
        <v>94</v>
      </c>
      <c r="E12" s="537" t="s">
        <v>99</v>
      </c>
      <c r="F12" s="537" t="s">
        <v>94</v>
      </c>
      <c r="G12" s="537" t="s">
        <v>99</v>
      </c>
      <c r="H12" s="537" t="s">
        <v>94</v>
      </c>
      <c r="I12" s="537" t="s">
        <v>99</v>
      </c>
      <c r="J12" s="537" t="s">
        <v>94</v>
      </c>
      <c r="K12" s="537" t="s">
        <v>99</v>
      </c>
      <c r="L12" s="537" t="s">
        <v>94</v>
      </c>
      <c r="M12" s="537" t="s">
        <v>99</v>
      </c>
    </row>
    <row r="13" spans="1:13" x14ac:dyDescent="0.25">
      <c r="A13" s="338" t="s">
        <v>8</v>
      </c>
      <c r="B13" s="520"/>
      <c r="C13" s="520"/>
      <c r="D13" s="520">
        <v>9587</v>
      </c>
      <c r="E13" s="520">
        <v>23</v>
      </c>
      <c r="F13" s="520">
        <v>546</v>
      </c>
      <c r="G13" s="520">
        <v>0</v>
      </c>
      <c r="H13" s="520">
        <v>90893</v>
      </c>
      <c r="I13" s="520">
        <v>161</v>
      </c>
      <c r="J13" s="520">
        <v>38</v>
      </c>
      <c r="K13" s="520"/>
      <c r="L13" s="520">
        <v>470</v>
      </c>
      <c r="M13" s="520">
        <v>24</v>
      </c>
    </row>
    <row r="14" spans="1:13" x14ac:dyDescent="0.25">
      <c r="A14" s="339" t="s">
        <v>9</v>
      </c>
      <c r="B14" s="521"/>
      <c r="C14" s="521"/>
      <c r="D14" s="521">
        <v>12868</v>
      </c>
      <c r="E14" s="521">
        <v>105</v>
      </c>
      <c r="F14" s="521"/>
      <c r="G14" s="521"/>
      <c r="H14" s="521"/>
      <c r="I14" s="521"/>
      <c r="J14" s="521">
        <v>2</v>
      </c>
      <c r="K14" s="521"/>
      <c r="L14" s="521"/>
      <c r="M14" s="521"/>
    </row>
    <row r="15" spans="1:13" x14ac:dyDescent="0.25">
      <c r="A15" s="339" t="s">
        <v>10</v>
      </c>
      <c r="B15" s="521"/>
      <c r="C15" s="521"/>
      <c r="D15" s="521">
        <v>14300</v>
      </c>
      <c r="E15" s="521">
        <v>4</v>
      </c>
      <c r="F15" s="521">
        <v>56</v>
      </c>
      <c r="G15" s="521">
        <v>0</v>
      </c>
      <c r="H15" s="521"/>
      <c r="I15" s="521"/>
      <c r="J15" s="521"/>
      <c r="K15" s="521"/>
      <c r="L15" s="521"/>
      <c r="M15" s="521"/>
    </row>
    <row r="16" spans="1:13" x14ac:dyDescent="0.25">
      <c r="A16" s="339" t="s">
        <v>11</v>
      </c>
      <c r="B16" s="521"/>
      <c r="C16" s="521"/>
      <c r="D16" s="521">
        <v>16163</v>
      </c>
      <c r="E16" s="521">
        <v>84</v>
      </c>
      <c r="F16" s="521">
        <v>3</v>
      </c>
      <c r="G16" s="521">
        <v>0</v>
      </c>
      <c r="H16" s="521"/>
      <c r="I16" s="521"/>
      <c r="J16" s="521"/>
      <c r="K16" s="521"/>
      <c r="L16" s="521">
        <v>12</v>
      </c>
      <c r="M16" s="521">
        <v>0</v>
      </c>
    </row>
    <row r="17" spans="1:13" x14ac:dyDescent="0.25">
      <c r="A17" s="339" t="s">
        <v>12</v>
      </c>
      <c r="B17" s="521"/>
      <c r="C17" s="521"/>
      <c r="D17" s="521">
        <v>34809</v>
      </c>
      <c r="E17" s="521">
        <v>272</v>
      </c>
      <c r="F17" s="521">
        <v>923</v>
      </c>
      <c r="G17" s="521">
        <v>0</v>
      </c>
      <c r="H17" s="521"/>
      <c r="I17" s="521"/>
      <c r="J17" s="521">
        <v>30</v>
      </c>
      <c r="K17" s="521"/>
      <c r="L17" s="521">
        <v>33</v>
      </c>
      <c r="M17" s="521">
        <v>6</v>
      </c>
    </row>
    <row r="18" spans="1:13" x14ac:dyDescent="0.25">
      <c r="A18" s="339" t="s">
        <v>13</v>
      </c>
      <c r="B18" s="521"/>
      <c r="C18" s="521"/>
      <c r="D18" s="521">
        <v>23000</v>
      </c>
      <c r="E18" s="521">
        <v>153</v>
      </c>
      <c r="F18" s="521">
        <v>132</v>
      </c>
      <c r="G18" s="521">
        <v>0</v>
      </c>
      <c r="H18" s="521"/>
      <c r="I18" s="521"/>
      <c r="J18" s="521">
        <v>19</v>
      </c>
      <c r="K18" s="521"/>
      <c r="L18" s="521"/>
      <c r="M18" s="521"/>
    </row>
    <row r="19" spans="1:13" x14ac:dyDescent="0.25">
      <c r="A19" s="339" t="s">
        <v>14</v>
      </c>
      <c r="B19" s="521"/>
      <c r="C19" s="521"/>
      <c r="D19" s="521">
        <v>26854</v>
      </c>
      <c r="E19" s="521">
        <v>40</v>
      </c>
      <c r="F19" s="521">
        <v>1440</v>
      </c>
      <c r="G19" s="521">
        <v>26</v>
      </c>
      <c r="H19" s="521"/>
      <c r="I19" s="521"/>
      <c r="J19" s="521">
        <v>137</v>
      </c>
      <c r="K19" s="521"/>
      <c r="L19" s="521">
        <v>783</v>
      </c>
      <c r="M19" s="521">
        <v>26</v>
      </c>
    </row>
    <row r="20" spans="1:13" x14ac:dyDescent="0.25">
      <c r="A20" s="339" t="s">
        <v>15</v>
      </c>
      <c r="B20" s="521"/>
      <c r="C20" s="521"/>
      <c r="D20" s="521">
        <v>18191</v>
      </c>
      <c r="E20" s="521">
        <v>162</v>
      </c>
      <c r="F20" s="521">
        <v>600</v>
      </c>
      <c r="G20" s="521">
        <v>0</v>
      </c>
      <c r="H20" s="521"/>
      <c r="I20" s="521"/>
      <c r="J20" s="521">
        <v>18</v>
      </c>
      <c r="K20" s="521"/>
      <c r="L20" s="521"/>
      <c r="M20" s="521"/>
    </row>
    <row r="21" spans="1:13" x14ac:dyDescent="0.25">
      <c r="A21" s="339" t="s">
        <v>16</v>
      </c>
      <c r="B21" s="521"/>
      <c r="C21" s="521"/>
      <c r="D21" s="521">
        <v>4990</v>
      </c>
      <c r="E21" s="521">
        <v>0</v>
      </c>
      <c r="F21" s="521"/>
      <c r="G21" s="521"/>
      <c r="H21" s="521"/>
      <c r="I21" s="521"/>
      <c r="J21" s="521"/>
      <c r="K21" s="521"/>
      <c r="L21" s="521"/>
      <c r="M21" s="521"/>
    </row>
    <row r="22" spans="1:13" x14ac:dyDescent="0.25">
      <c r="A22" s="339" t="s">
        <v>17</v>
      </c>
      <c r="B22" s="521">
        <v>3582</v>
      </c>
      <c r="C22" s="521">
        <v>0</v>
      </c>
      <c r="D22" s="521">
        <v>150961</v>
      </c>
      <c r="E22" s="521">
        <v>233</v>
      </c>
      <c r="F22" s="521">
        <v>76890</v>
      </c>
      <c r="G22" s="521">
        <v>570</v>
      </c>
      <c r="H22" s="521">
        <v>0</v>
      </c>
      <c r="I22" s="521"/>
      <c r="J22" s="521">
        <v>9801</v>
      </c>
      <c r="K22" s="521">
        <v>43</v>
      </c>
      <c r="L22" s="521">
        <v>21064</v>
      </c>
      <c r="M22" s="521">
        <v>229</v>
      </c>
    </row>
    <row r="23" spans="1:13" x14ac:dyDescent="0.25">
      <c r="A23" s="339" t="s">
        <v>18</v>
      </c>
      <c r="B23" s="521"/>
      <c r="C23" s="521"/>
      <c r="D23" s="521">
        <v>36099</v>
      </c>
      <c r="E23" s="521">
        <v>373</v>
      </c>
      <c r="F23" s="521">
        <v>3367</v>
      </c>
      <c r="G23" s="521">
        <v>95</v>
      </c>
      <c r="H23" s="521"/>
      <c r="I23" s="521"/>
      <c r="J23" s="521">
        <v>23</v>
      </c>
      <c r="K23" s="521"/>
      <c r="L23" s="521">
        <v>231</v>
      </c>
      <c r="M23" s="521">
        <v>92</v>
      </c>
    </row>
    <row r="24" spans="1:13" x14ac:dyDescent="0.25">
      <c r="A24" s="339" t="s">
        <v>19</v>
      </c>
      <c r="B24" s="521"/>
      <c r="C24" s="521"/>
      <c r="D24" s="521">
        <v>31791</v>
      </c>
      <c r="E24" s="521">
        <v>75</v>
      </c>
      <c r="F24" s="521">
        <v>272</v>
      </c>
      <c r="G24" s="521">
        <v>0</v>
      </c>
      <c r="H24" s="521"/>
      <c r="I24" s="521"/>
      <c r="J24" s="521">
        <v>20</v>
      </c>
      <c r="K24" s="521"/>
      <c r="L24" s="521">
        <v>414</v>
      </c>
      <c r="M24" s="521">
        <v>80</v>
      </c>
    </row>
    <row r="25" spans="1:13" x14ac:dyDescent="0.25">
      <c r="A25" s="339" t="s">
        <v>20</v>
      </c>
      <c r="B25" s="521"/>
      <c r="C25" s="521"/>
      <c r="D25" s="521">
        <v>10822</v>
      </c>
      <c r="E25" s="521">
        <v>18</v>
      </c>
      <c r="F25" s="521">
        <v>1694</v>
      </c>
      <c r="G25" s="521">
        <v>0</v>
      </c>
      <c r="H25" s="521"/>
      <c r="I25" s="521"/>
      <c r="J25" s="521">
        <v>31</v>
      </c>
      <c r="K25" s="521"/>
      <c r="L25" s="521">
        <v>5</v>
      </c>
      <c r="M25" s="521">
        <v>0</v>
      </c>
    </row>
    <row r="26" spans="1:13" x14ac:dyDescent="0.25">
      <c r="A26" s="339" t="s">
        <v>21</v>
      </c>
      <c r="B26" s="521"/>
      <c r="C26" s="521"/>
      <c r="D26" s="521">
        <v>43158</v>
      </c>
      <c r="E26" s="521">
        <v>59</v>
      </c>
      <c r="F26" s="521">
        <v>2928</v>
      </c>
      <c r="G26" s="521">
        <v>11</v>
      </c>
      <c r="H26" s="521"/>
      <c r="I26" s="521"/>
      <c r="J26" s="521">
        <v>140</v>
      </c>
      <c r="K26" s="521"/>
      <c r="L26" s="521">
        <v>753</v>
      </c>
      <c r="M26" s="521">
        <v>18</v>
      </c>
    </row>
    <row r="27" spans="1:13" x14ac:dyDescent="0.25">
      <c r="A27" s="339" t="s">
        <v>22</v>
      </c>
      <c r="B27" s="521"/>
      <c r="C27" s="521"/>
      <c r="D27" s="521">
        <v>8889</v>
      </c>
      <c r="E27" s="521">
        <v>86</v>
      </c>
      <c r="F27" s="521"/>
      <c r="G27" s="521"/>
      <c r="H27" s="521"/>
      <c r="I27" s="521"/>
      <c r="J27" s="521"/>
      <c r="K27" s="521"/>
      <c r="L27" s="521"/>
      <c r="M27" s="521"/>
    </row>
    <row r="28" spans="1:13" x14ac:dyDescent="0.25">
      <c r="A28" s="339" t="s">
        <v>23</v>
      </c>
      <c r="B28" s="521"/>
      <c r="C28" s="521"/>
      <c r="D28" s="521">
        <v>7090</v>
      </c>
      <c r="E28" s="521">
        <v>103</v>
      </c>
      <c r="F28" s="521"/>
      <c r="G28" s="521"/>
      <c r="H28" s="521"/>
      <c r="I28" s="521"/>
      <c r="J28" s="521">
        <v>0</v>
      </c>
      <c r="K28" s="521"/>
      <c r="L28" s="521"/>
      <c r="M28" s="521"/>
    </row>
    <row r="29" spans="1:13" x14ac:dyDescent="0.25">
      <c r="A29" s="339" t="s">
        <v>24</v>
      </c>
      <c r="B29" s="521"/>
      <c r="C29" s="521"/>
      <c r="D29" s="521">
        <v>6189</v>
      </c>
      <c r="E29" s="521">
        <v>82</v>
      </c>
      <c r="F29" s="521">
        <v>2</v>
      </c>
      <c r="G29" s="521">
        <v>0</v>
      </c>
      <c r="H29" s="521"/>
      <c r="I29" s="521"/>
      <c r="J29" s="521"/>
      <c r="K29" s="521"/>
      <c r="L29" s="521"/>
      <c r="M29" s="521"/>
    </row>
    <row r="30" spans="1:13" x14ac:dyDescent="0.25">
      <c r="A30" s="339" t="s">
        <v>25</v>
      </c>
      <c r="B30" s="521"/>
      <c r="C30" s="521"/>
      <c r="D30" s="521">
        <v>6646</v>
      </c>
      <c r="E30" s="521">
        <v>113</v>
      </c>
      <c r="F30" s="521"/>
      <c r="G30" s="521"/>
      <c r="H30" s="521"/>
      <c r="I30" s="521"/>
      <c r="J30" s="521">
        <v>3</v>
      </c>
      <c r="K30" s="521"/>
      <c r="L30" s="521"/>
      <c r="M30" s="521"/>
    </row>
    <row r="31" spans="1:13" x14ac:dyDescent="0.25">
      <c r="A31" s="339" t="s">
        <v>26</v>
      </c>
      <c r="B31" s="521">
        <v>23393</v>
      </c>
      <c r="C31" s="521">
        <v>0</v>
      </c>
      <c r="D31" s="521">
        <v>400817</v>
      </c>
      <c r="E31" s="521">
        <v>2898</v>
      </c>
      <c r="F31" s="521">
        <v>56417</v>
      </c>
      <c r="G31" s="521">
        <v>864</v>
      </c>
      <c r="H31" s="521">
        <v>0</v>
      </c>
      <c r="I31" s="521"/>
      <c r="J31" s="521">
        <v>1209</v>
      </c>
      <c r="K31" s="521"/>
      <c r="L31" s="521">
        <v>7975</v>
      </c>
      <c r="M31" s="521">
        <v>1028</v>
      </c>
    </row>
    <row r="32" spans="1:13" x14ac:dyDescent="0.25">
      <c r="A32" s="339" t="s">
        <v>27</v>
      </c>
      <c r="B32" s="521"/>
      <c r="C32" s="521"/>
      <c r="D32" s="521">
        <v>9749</v>
      </c>
      <c r="E32" s="521">
        <v>18</v>
      </c>
      <c r="F32" s="521">
        <v>849</v>
      </c>
      <c r="G32" s="521">
        <v>0</v>
      </c>
      <c r="H32" s="521"/>
      <c r="I32" s="521"/>
      <c r="J32" s="521">
        <v>7</v>
      </c>
      <c r="K32" s="521"/>
      <c r="L32" s="521">
        <v>187</v>
      </c>
      <c r="M32" s="521">
        <v>0</v>
      </c>
    </row>
    <row r="33" spans="1:14" x14ac:dyDescent="0.25">
      <c r="A33" s="339" t="s">
        <v>45</v>
      </c>
      <c r="B33" s="521"/>
      <c r="C33" s="521"/>
      <c r="D33" s="521">
        <v>19086</v>
      </c>
      <c r="E33" s="521">
        <v>41</v>
      </c>
      <c r="F33" s="521">
        <v>2908</v>
      </c>
      <c r="G33" s="521">
        <v>0</v>
      </c>
      <c r="H33" s="521"/>
      <c r="I33" s="521"/>
      <c r="J33" s="521">
        <v>1</v>
      </c>
      <c r="K33" s="521"/>
      <c r="L33" s="521"/>
      <c r="M33" s="521"/>
    </row>
    <row r="34" spans="1:14" x14ac:dyDescent="0.25">
      <c r="A34" s="339" t="s">
        <v>29</v>
      </c>
      <c r="B34" s="521"/>
      <c r="C34" s="521"/>
      <c r="D34" s="521">
        <v>6773</v>
      </c>
      <c r="E34" s="521">
        <v>82</v>
      </c>
      <c r="F34" s="521"/>
      <c r="G34" s="521"/>
      <c r="H34" s="521"/>
      <c r="I34" s="521"/>
      <c r="J34" s="521">
        <v>1</v>
      </c>
      <c r="K34" s="521"/>
      <c r="L34" s="521"/>
      <c r="M34" s="521"/>
    </row>
    <row r="35" spans="1:14" x14ac:dyDescent="0.25">
      <c r="A35" s="339" t="s">
        <v>30</v>
      </c>
      <c r="B35" s="521"/>
      <c r="C35" s="521"/>
      <c r="D35" s="521">
        <v>52196</v>
      </c>
      <c r="E35" s="521">
        <v>395</v>
      </c>
      <c r="F35" s="521">
        <v>1079</v>
      </c>
      <c r="G35" s="521">
        <v>0</v>
      </c>
      <c r="H35" s="521"/>
      <c r="I35" s="521"/>
      <c r="J35" s="521">
        <v>71</v>
      </c>
      <c r="K35" s="521"/>
      <c r="L35" s="521">
        <v>482</v>
      </c>
      <c r="M35" s="521">
        <v>172</v>
      </c>
    </row>
    <row r="36" spans="1:14" ht="15.75" thickBot="1" x14ac:dyDescent="0.3">
      <c r="A36" s="340" t="s">
        <v>31</v>
      </c>
      <c r="B36" s="522"/>
      <c r="C36" s="522"/>
      <c r="D36" s="522">
        <v>4554</v>
      </c>
      <c r="E36" s="522">
        <v>60</v>
      </c>
      <c r="F36" s="522"/>
      <c r="G36" s="522"/>
      <c r="H36" s="522"/>
      <c r="I36" s="522"/>
      <c r="J36" s="522"/>
      <c r="K36" s="522"/>
      <c r="L36" s="522"/>
      <c r="M36" s="522"/>
    </row>
    <row r="37" spans="1:14" ht="15.75" thickBot="1" x14ac:dyDescent="0.3">
      <c r="A37" s="337" t="s">
        <v>41</v>
      </c>
      <c r="B37" s="341">
        <f>SUM(B13:B36)</f>
        <v>26975</v>
      </c>
      <c r="C37" s="341">
        <f>SUM(C13:C36)</f>
        <v>0</v>
      </c>
      <c r="D37" s="341">
        <f t="shared" ref="D37:M37" si="0">SUM(D13:D36)</f>
        <v>955582</v>
      </c>
      <c r="E37" s="341">
        <f t="shared" si="0"/>
        <v>5479</v>
      </c>
      <c r="F37" s="341">
        <f>SUM(F13:F36)</f>
        <v>150106</v>
      </c>
      <c r="G37" s="341">
        <f t="shared" si="0"/>
        <v>1566</v>
      </c>
      <c r="H37" s="341">
        <f t="shared" si="0"/>
        <v>90893</v>
      </c>
      <c r="I37" s="341">
        <f t="shared" si="0"/>
        <v>161</v>
      </c>
      <c r="J37" s="341">
        <f t="shared" si="0"/>
        <v>11551</v>
      </c>
      <c r="K37" s="341">
        <f t="shared" si="0"/>
        <v>43</v>
      </c>
      <c r="L37" s="341">
        <f t="shared" si="0"/>
        <v>32409</v>
      </c>
      <c r="M37" s="341">
        <f t="shared" si="0"/>
        <v>1675</v>
      </c>
    </row>
    <row r="38" spans="1:14" ht="15.75" thickBot="1" x14ac:dyDescent="0.3">
      <c r="B38" s="601">
        <f>SUM(B37:C37)</f>
        <v>26975</v>
      </c>
      <c r="C38" s="601"/>
      <c r="D38" s="601">
        <f>SUM(D37:E37)</f>
        <v>961061</v>
      </c>
      <c r="E38" s="601"/>
      <c r="F38" s="601">
        <f>SUM(F37:G37)</f>
        <v>151672</v>
      </c>
      <c r="G38" s="601"/>
      <c r="H38" s="601">
        <f>SUM(H37:I37)</f>
        <v>91054</v>
      </c>
      <c r="I38" s="601"/>
      <c r="J38" s="601">
        <f>SUM(J37:K37)</f>
        <v>11594</v>
      </c>
      <c r="K38" s="601"/>
      <c r="L38" s="601">
        <f>SUM(L37:M37)</f>
        <v>34084</v>
      </c>
      <c r="M38" s="601"/>
    </row>
    <row r="39" spans="1:14" ht="15.75" thickBot="1" x14ac:dyDescent="0.3">
      <c r="A39" s="1"/>
      <c r="B39" s="1"/>
    </row>
    <row r="40" spans="1:14" ht="15.75" thickBot="1" x14ac:dyDescent="0.3">
      <c r="A40" s="447" t="s">
        <v>32</v>
      </c>
      <c r="B40" s="448">
        <f>SUM(B37,D37,F37,H37,J37,L37)</f>
        <v>1267516</v>
      </c>
    </row>
    <row r="41" spans="1:14" ht="15.75" thickBot="1" x14ac:dyDescent="0.3">
      <c r="A41" s="447" t="s">
        <v>49</v>
      </c>
      <c r="B41" s="448">
        <f>SUM(C37,E37,G37,I37,K37,M37)</f>
        <v>8924</v>
      </c>
    </row>
    <row r="42" spans="1:14" ht="15.75" thickBot="1" x14ac:dyDescent="0.3">
      <c r="A42" s="447" t="s">
        <v>50</v>
      </c>
      <c r="B42" s="448">
        <f>SUM(B40:B41)</f>
        <v>1276440</v>
      </c>
    </row>
    <row r="43" spans="1:14" ht="15.75" thickBot="1" x14ac:dyDescent="0.3">
      <c r="B43" s="1"/>
    </row>
    <row r="44" spans="1:14" ht="15.75" thickBot="1" x14ac:dyDescent="0.3">
      <c r="B44" s="599" t="s">
        <v>103</v>
      </c>
      <c r="C44" s="599"/>
      <c r="D44" s="600" t="s">
        <v>77</v>
      </c>
      <c r="E44" s="600"/>
      <c r="F44" s="600" t="s">
        <v>59</v>
      </c>
      <c r="G44" s="600"/>
      <c r="H44" s="600" t="s">
        <v>46</v>
      </c>
      <c r="I44" s="600"/>
      <c r="J44" s="600" t="s">
        <v>39</v>
      </c>
      <c r="K44" s="600"/>
      <c r="L44" s="600" t="s">
        <v>47</v>
      </c>
      <c r="M44" s="600"/>
    </row>
    <row r="45" spans="1:14" ht="36" customHeight="1" thickBot="1" x14ac:dyDescent="0.3">
      <c r="B45" s="538" t="s">
        <v>100</v>
      </c>
      <c r="C45" s="538" t="s">
        <v>101</v>
      </c>
      <c r="D45" s="538" t="s">
        <v>100</v>
      </c>
      <c r="E45" s="538" t="s">
        <v>101</v>
      </c>
      <c r="F45" s="538" t="s">
        <v>100</v>
      </c>
      <c r="G45" s="538" t="s">
        <v>101</v>
      </c>
      <c r="H45" s="538" t="s">
        <v>100</v>
      </c>
      <c r="I45" s="538" t="s">
        <v>101</v>
      </c>
      <c r="J45" s="538" t="s">
        <v>100</v>
      </c>
      <c r="K45" s="538" t="s">
        <v>101</v>
      </c>
      <c r="L45" s="538" t="s">
        <v>100</v>
      </c>
      <c r="M45" s="538" t="s">
        <v>101</v>
      </c>
    </row>
    <row r="46" spans="1:14" ht="15.75" thickBot="1" x14ac:dyDescent="0.3">
      <c r="A46" s="446"/>
      <c r="B46" s="220">
        <f>B37/B40</f>
        <v>2.1281782636274414E-2</v>
      </c>
      <c r="C46" s="220">
        <f>C37/B41</f>
        <v>0</v>
      </c>
      <c r="D46" s="220">
        <f>D37/B40</f>
        <v>0.75390133142303528</v>
      </c>
      <c r="E46" s="220">
        <f>E37/B41</f>
        <v>0.61396234872254596</v>
      </c>
      <c r="F46" s="220">
        <f>F37/B40</f>
        <v>0.11842532954219118</v>
      </c>
      <c r="G46" s="220">
        <f>G37/B41</f>
        <v>0.17548184670551323</v>
      </c>
      <c r="H46" s="220">
        <f>H37/B40</f>
        <v>7.1709548439625223E-2</v>
      </c>
      <c r="I46" s="220">
        <f>I37/B41</f>
        <v>1.804123711340206E-2</v>
      </c>
      <c r="J46" s="220">
        <f>J37/B40</f>
        <v>9.1130999529788967E-3</v>
      </c>
      <c r="K46" s="220">
        <f>K37/B41</f>
        <v>4.8184670551322277E-3</v>
      </c>
      <c r="L46" s="220">
        <f>L37/B40</f>
        <v>2.5568908005894994E-2</v>
      </c>
      <c r="M46" s="220">
        <f>M37/B41</f>
        <v>0.18769610040340654</v>
      </c>
    </row>
    <row r="47" spans="1:14" ht="30.75" thickBot="1" x14ac:dyDescent="0.3">
      <c r="A47" s="221" t="s">
        <v>102</v>
      </c>
      <c r="B47" s="598">
        <f>B38/B42</f>
        <v>2.1132994892043497E-2</v>
      </c>
      <c r="C47" s="598"/>
      <c r="D47" s="598">
        <f>D38/B42</f>
        <v>0.75292297326940549</v>
      </c>
      <c r="E47" s="598"/>
      <c r="F47" s="598">
        <f>F38/B42</f>
        <v>0.11882422988937984</v>
      </c>
      <c r="G47" s="598"/>
      <c r="H47" s="598">
        <f>H38/B42</f>
        <v>7.1334336122340261E-2</v>
      </c>
      <c r="I47" s="598"/>
      <c r="J47" s="598">
        <f>J38/B42</f>
        <v>9.0830748017924848E-3</v>
      </c>
      <c r="K47" s="598"/>
      <c r="L47" s="598">
        <f>L38/B42</f>
        <v>2.6702391025038387E-2</v>
      </c>
      <c r="M47" s="598"/>
      <c r="N47" s="445"/>
    </row>
  </sheetData>
  <mergeCells count="24">
    <mergeCell ref="L38:M38"/>
    <mergeCell ref="B11:C11"/>
    <mergeCell ref="D11:E11"/>
    <mergeCell ref="F11:G11"/>
    <mergeCell ref="H11:I11"/>
    <mergeCell ref="J11:K11"/>
    <mergeCell ref="L11:M11"/>
    <mergeCell ref="B38:C38"/>
    <mergeCell ref="D38:E38"/>
    <mergeCell ref="F38:G38"/>
    <mergeCell ref="H38:I38"/>
    <mergeCell ref="J38:K38"/>
    <mergeCell ref="L47:M47"/>
    <mergeCell ref="B44:C44"/>
    <mergeCell ref="D44:E44"/>
    <mergeCell ref="F44:G44"/>
    <mergeCell ref="H44:I44"/>
    <mergeCell ref="J44:K44"/>
    <mergeCell ref="L44:M44"/>
    <mergeCell ref="B47:C47"/>
    <mergeCell ref="D47:E47"/>
    <mergeCell ref="F47:G47"/>
    <mergeCell ref="H47:I47"/>
    <mergeCell ref="J47:K47"/>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08-2024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2024-10-01T17:27:41Z</dcterms:modified>
</cp:coreProperties>
</file>