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LOURDES\MATEO-LU 2022\01.  Estadísticas\1. STF\2024\7. Julio\"/>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7-2024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PROVINCIA'!$A$10:$CL$152</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51" i="26" l="1"/>
  <c r="AY151" i="26"/>
  <c r="AX151" i="26"/>
  <c r="X162" i="27"/>
  <c r="W162" i="27"/>
  <c r="V162" i="27"/>
  <c r="T162" i="27"/>
  <c r="S162" i="27"/>
  <c r="R162" i="27"/>
  <c r="AZ150" i="26" l="1"/>
  <c r="AY150" i="26"/>
  <c r="AX150" i="26"/>
  <c r="S161" i="27"/>
  <c r="R161" i="27"/>
  <c r="T161" i="27" l="1"/>
  <c r="X161" i="27" s="1"/>
  <c r="AZ149" i="26"/>
  <c r="AY149" i="26"/>
  <c r="AX149" i="26"/>
  <c r="S160" i="27" l="1"/>
  <c r="W161" i="27" s="1"/>
  <c r="R160" i="27"/>
  <c r="V161" i="27" s="1"/>
  <c r="T160" i="27" l="1"/>
  <c r="X160" i="27" s="1"/>
  <c r="AZ148" i="26"/>
  <c r="AY148" i="26"/>
  <c r="AX148" i="26"/>
  <c r="S159" i="27"/>
  <c r="W160" i="27" s="1"/>
  <c r="R159" i="27"/>
  <c r="V160" i="27" s="1"/>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<sst xmlns="http://schemas.openxmlformats.org/spreadsheetml/2006/main" count="236" uniqueCount="110">
  <si>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</si>
  <si>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</si>
  <si>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</si>
  <si>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</si>
  <si>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</si>
  <si>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</si>
  <si>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</si>
  <si>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</si>
  <si>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</si>
  <si>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</si>
  <si>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</si>
  <si>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</si>
  <si>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</si>
  <si>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</si>
  <si>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</si>
  <si>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</si>
  <si>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</si>
  <si>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</si>
  <si>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</si>
  <si>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</si>
  <si>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</si>
  <si>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</si>
  <si>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</si>
  <si>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</si>
  <si>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</si>
  <si>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</si>
  <si>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</si>
  <si>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</si>
  <si>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</si>
  <si>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</si>
  <si>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</si>
  <si>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</si>
  <si>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</si>
  <si>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</si>
  <si>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</si>
  <si>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</si>
  <si>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</si>
  <si>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</si>
  <si>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</si>
  <si>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</si>
  <si>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</si>
  <si>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</si>
  <si>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</si>
  <si>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</si>
  <si>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</si>
  <si>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</si>
  <si>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</si>
  <si>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</si>
  <si>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</si>
  <si>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</si>
  <si>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</si>
  <si>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</si>
  <si>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</si>
  <si>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</si>
  <si>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</si>
  <si>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</si>
  <si>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</si>
  <si>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</si>
  <si>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</si>
  <si>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</si>
  <si>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</si>
  <si>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</si>
  <si>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</si>
  <si>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</si>
  <si>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</si>
  <si>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</si>
  <si>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</si>
  <si>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</si>
  <si>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</si>
  <si>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</si>
  <si>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</si>
  <si>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</si>
  <si>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</si>
  <si>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</si>
  <si>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</si>
  <si>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</si>
  <si>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</si>
  <si>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</si>
  <si>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</si>
  <si>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</si>
  <si>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</si>
  <si>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</si>
  <si>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</si>
  <si>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</si>
  <si>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</si>
  <si>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</si>
  <si>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</si>
  <si>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</si>
  <si>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</si>
  <si>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</si>
  <si>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</si>
  <si>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</si>
  <si>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</si>
  <si>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</si>
  <si>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</si>
  <si>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</si>
  <si>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</si>
  <si>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</si>
  <si>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</si>
  <si>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</si>
  <si>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</si>
  <si>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</si>
  <si>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</si>
  <si>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</si>
  <si>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</si>
  <si>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</si>
  <si>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</si>
  <si>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</si>
  <si>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Agosto de 2024</t>
  </si>
  <si>
    <t>Fecha de corte: Julio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</si>
</sst>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02">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'07-2024 POR OPERADOR Y PROVINCI'!$B$44:$M$44</c15:sqref>
                  </c15:fullRef>
                </c:ext>
              </c:extLst>
              <c:f>('07-2024 POR OPERADOR Y PROVINCI'!$B$44,'07-2024 POR OPERADOR Y PROVINCI'!$D$44,'07-2024 POR OPERADOR Y PROVINCI'!$F$44,'07-2024 POR OPERADOR Y PROVINCI'!$H$44,'07-2024 POR OPERADOR Y PROVINCI'!$J$44,'07-2024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'07-2024 POR OPERADOR Y PROVINCI'!$B$47:$M$47</c15:sqref>
                  </c15:fullRef>
                </c:ext>
              </c:extLst>
              <c:f>('07-2024 POR OPERADOR Y PROVINCI'!$B$47,'07-2024 POR OPERADOR Y PROVINCI'!$D$47,'07-2024 POR OPERADOR Y PROVINCI'!$F$47,'07-2024 POR OPERADOR Y PROVINCI'!$H$47,'07-2024 POR OPERADOR Y PROVINCI'!$J$47,'07-2024 POR OPERADOR Y PROVINCI'!$L$47)</c:f>
              <c:numCache>
                <c:formatCode>0.00%</c:formatCode>
                <c:ptCount val="6"/>
                <c:pt idx="0">
                  <c:v>2.0947423008492241E-2</c:v>
                </c:pt>
                <c:pt idx="1">
                  <c:v>0.75615766393660522</c:v>
                </c:pt>
                <c:pt idx="2">
                  <c:v>0.1156735422912944</c:v>
                </c:pt>
                <c:pt idx="3">
                  <c:v>7.143622189704979E-2</c:v>
                </c:pt>
                <c:pt idx="4">
                  <c:v>8.9260602586122527E-3</c:v>
                </c:pt>
                <c:pt idx="5">
                  <c:v>2.6859088607946075E-2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'07-2024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'07-2024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'07-2024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'07-2024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'07-2024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'07-2024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78</v>
      </c>
      <c r="C6" s="459"/>
      <c r="D6" s="459"/>
      <c r="E6" s="459"/>
      <c r="F6" s="459"/>
      <c r="G6" s="459"/>
      <c r="H6" s="459"/>
      <c r="I6" s="459"/>
      <c r="J6" s="459"/>
      <c r="K6" s="459"/>
      <c r="L6" s="459"/>
      <c r="M6" s="460"/>
    </row>
    <row r="7" spans="1:13" x14ac:dyDescent="0.25">
      <c r="A7" s="461"/>
      <c r="B7" s="468" t="s">
        <v>108</v>
      </c>
      <c r="C7" s="462"/>
      <c r="D7" s="462"/>
      <c r="E7" s="462"/>
      <c r="F7" s="462"/>
      <c r="G7" s="462"/>
      <c r="H7" s="462"/>
      <c r="I7" s="462"/>
      <c r="J7" s="462"/>
      <c r="K7" s="462"/>
      <c r="L7" s="462"/>
      <c r="M7" s="463"/>
    </row>
    <row r="8" spans="1:13" ht="15.75" thickBot="1" x14ac:dyDescent="0.3">
      <c r="A8" s="464"/>
      <c r="B8" s="469" t="s">
        <v>109</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8" t="s">
        <v>1</v>
      </c>
      <c r="B10" s="549"/>
      <c r="C10" s="549"/>
      <c r="D10" s="549"/>
      <c r="E10" s="549"/>
      <c r="F10" s="550"/>
      <c r="G10" s="551" t="s">
        <v>2</v>
      </c>
      <c r="H10" s="551"/>
      <c r="I10" s="551"/>
      <c r="J10" s="551"/>
      <c r="K10" s="551"/>
      <c r="L10" s="551"/>
      <c r="M10" s="552"/>
    </row>
    <row r="11" spans="1:13" x14ac:dyDescent="0.25">
      <c r="A11" s="553"/>
      <c r="B11" s="553"/>
      <c r="C11" s="553"/>
      <c r="D11" s="553"/>
      <c r="E11" s="553"/>
      <c r="F11" s="554"/>
      <c r="G11" s="555"/>
      <c r="H11" s="555"/>
      <c r="I11" s="555"/>
      <c r="J11" s="555"/>
      <c r="K11" s="555"/>
      <c r="L11" s="555"/>
      <c r="M11" s="556"/>
    </row>
    <row r="12" spans="1:13" x14ac:dyDescent="0.25">
      <c r="A12" s="539" t="s">
        <v>53</v>
      </c>
      <c r="B12" s="539"/>
      <c r="C12" s="539"/>
      <c r="D12" s="539"/>
      <c r="E12" s="539"/>
      <c r="F12" s="540"/>
      <c r="G12" s="444"/>
      <c r="H12" s="541" t="s">
        <v>55</v>
      </c>
      <c r="I12" s="541"/>
      <c r="J12" s="541"/>
      <c r="K12" s="541"/>
      <c r="L12" s="541"/>
      <c r="M12" s="541"/>
    </row>
    <row r="13" spans="1:13" x14ac:dyDescent="0.25">
      <c r="A13" s="545"/>
      <c r="B13" s="546"/>
      <c r="C13" s="546"/>
      <c r="D13" s="546"/>
      <c r="E13" s="546"/>
      <c r="F13" s="546"/>
      <c r="G13" s="546"/>
      <c r="H13" s="546"/>
      <c r="I13" s="546"/>
      <c r="J13" s="546"/>
      <c r="K13" s="546"/>
      <c r="L13" s="546"/>
      <c r="M13" s="547"/>
    </row>
    <row r="14" spans="1:13" x14ac:dyDescent="0.25">
      <c r="A14" s="539" t="s">
        <v>52</v>
      </c>
      <c r="B14" s="539"/>
      <c r="C14" s="539"/>
      <c r="D14" s="539"/>
      <c r="E14" s="539"/>
      <c r="F14" s="540"/>
      <c r="G14" s="444"/>
      <c r="H14" s="541" t="s">
        <v>56</v>
      </c>
      <c r="I14" s="541"/>
      <c r="J14" s="541"/>
      <c r="K14" s="541"/>
      <c r="L14" s="541"/>
      <c r="M14" s="541"/>
    </row>
    <row r="15" spans="1:13" x14ac:dyDescent="0.25">
      <c r="A15" s="542"/>
      <c r="B15" s="543"/>
      <c r="C15" s="543"/>
      <c r="D15" s="543"/>
      <c r="E15" s="543"/>
      <c r="F15" s="543"/>
      <c r="G15" s="543"/>
      <c r="H15" s="543"/>
      <c r="I15" s="543"/>
      <c r="J15" s="543"/>
      <c r="K15" s="543"/>
      <c r="L15" s="543"/>
      <c r="M15" s="544"/>
    </row>
    <row r="16" spans="1:13" x14ac:dyDescent="0.25">
      <c r="A16" s="539" t="s">
        <v>51</v>
      </c>
      <c r="B16" s="539"/>
      <c r="C16" s="539"/>
      <c r="D16" s="539"/>
      <c r="E16" s="539"/>
      <c r="F16" s="540"/>
      <c r="G16" s="444"/>
      <c r="H16" s="541" t="s">
        <v>57</v>
      </c>
      <c r="I16" s="541"/>
      <c r="J16" s="541"/>
      <c r="K16" s="541"/>
      <c r="L16" s="541"/>
      <c r="M16" s="541"/>
    </row>
    <row r="17" spans="1:13" x14ac:dyDescent="0.25">
      <c r="A17" s="542"/>
      <c r="B17" s="543"/>
      <c r="C17" s="543"/>
      <c r="D17" s="543"/>
      <c r="E17" s="543"/>
      <c r="F17" s="543"/>
      <c r="G17" s="543"/>
      <c r="H17" s="543"/>
      <c r="I17" s="543"/>
      <c r="J17" s="543"/>
      <c r="K17" s="543"/>
      <c r="L17" s="543"/>
      <c r="M17" s="544"/>
    </row>
    <row r="18" spans="1:13" x14ac:dyDescent="0.25">
      <c r="A18" s="539" t="s">
        <v>54</v>
      </c>
      <c r="B18" s="539"/>
      <c r="C18" s="539"/>
      <c r="D18" s="539"/>
      <c r="E18" s="539"/>
      <c r="F18" s="540"/>
      <c r="G18" s="444"/>
      <c r="H18" s="541" t="s">
        <v>58</v>
      </c>
      <c r="I18" s="541"/>
      <c r="J18" s="541"/>
      <c r="K18" s="541"/>
      <c r="L18" s="541"/>
      <c r="M18" s="541"/>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1"/>
  <sheetViews>
    <sheetView showGridLines="0" topLeftCell="Q2" zoomScaleNormal="100" workbookViewId="0">
      <pane ySplit="10" topLeftCell="A138" activePane="bottomLeft" state="frozen"/>
      <selection activeCell="A2" sqref="A2"/>
      <selection pane="bottomLeft" activeCell="X162" sqref="X162"/>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Agosto de 2024</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Julio 2024</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6" t="s">
        <v>35</v>
      </c>
      <c r="B10" s="568" t="s">
        <v>60</v>
      </c>
      <c r="C10" s="569"/>
      <c r="D10" s="570" t="s">
        <v>36</v>
      </c>
      <c r="E10" s="569"/>
      <c r="F10" s="570" t="s">
        <v>37</v>
      </c>
      <c r="G10" s="569"/>
      <c r="H10" s="570" t="s">
        <v>59</v>
      </c>
      <c r="I10" s="569"/>
      <c r="J10" s="570" t="s">
        <v>38</v>
      </c>
      <c r="K10" s="569"/>
      <c r="L10" s="577" t="s">
        <v>103</v>
      </c>
      <c r="M10" s="578"/>
      <c r="N10" s="570" t="s">
        <v>39</v>
      </c>
      <c r="O10" s="569"/>
      <c r="P10" s="570" t="s">
        <v>40</v>
      </c>
      <c r="Q10" s="569"/>
      <c r="R10" s="570" t="s">
        <v>41</v>
      </c>
      <c r="S10" s="569"/>
      <c r="T10" s="579" t="s">
        <v>42</v>
      </c>
      <c r="U10" s="566" t="s">
        <v>43</v>
      </c>
      <c r="V10" s="574" t="s">
        <v>87</v>
      </c>
      <c r="W10" s="574" t="s">
        <v>88</v>
      </c>
      <c r="X10" s="574" t="s">
        <v>44</v>
      </c>
      <c r="Y10" s="576"/>
    </row>
    <row r="11" spans="1:25" s="136" customFormat="1" ht="38.25" customHeight="1" thickBot="1" x14ac:dyDescent="0.25">
      <c r="A11" s="567"/>
      <c r="B11" s="535" t="s">
        <v>83</v>
      </c>
      <c r="C11" s="471" t="s">
        <v>84</v>
      </c>
      <c r="D11" s="535" t="s">
        <v>83</v>
      </c>
      <c r="E11" s="533" t="s">
        <v>84</v>
      </c>
      <c r="F11" s="535" t="s">
        <v>83</v>
      </c>
      <c r="G11" s="533" t="s">
        <v>84</v>
      </c>
      <c r="H11" s="535" t="s">
        <v>83</v>
      </c>
      <c r="I11" s="533" t="s">
        <v>84</v>
      </c>
      <c r="J11" s="535" t="s">
        <v>83</v>
      </c>
      <c r="K11" s="533" t="s">
        <v>84</v>
      </c>
      <c r="L11" s="535" t="s">
        <v>83</v>
      </c>
      <c r="M11" s="533" t="s">
        <v>84</v>
      </c>
      <c r="N11" s="535" t="s">
        <v>83</v>
      </c>
      <c r="O11" s="533" t="s">
        <v>84</v>
      </c>
      <c r="P11" s="535" t="s">
        <v>83</v>
      </c>
      <c r="Q11" s="533" t="s">
        <v>84</v>
      </c>
      <c r="R11" s="472" t="s">
        <v>85</v>
      </c>
      <c r="S11" s="473" t="s">
        <v>86</v>
      </c>
      <c r="T11" s="580"/>
      <c r="U11" s="581"/>
      <c r="V11" s="575"/>
      <c r="W11" s="575"/>
      <c r="X11" s="575"/>
      <c r="Y11" s="576"/>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B91+D91+F91+H91+J91+L91+N91+P163</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B92+D92+F92+H92+J92+L92+N92+P164</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B93+D93+F93+H93+J93+L93+N93+P165</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B94+D94+F94+H94+J94+L94+N94+P168</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B95+D95+F95+H95+J95+L95+N95+P169</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B96+D96+F96+H96+J96+L96+N96+P170</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B97+D97+F97+H97+J97+L97+N97+P172</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B98+D98+F98+H98+J98+L98+N98+P173</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B99+D99+F99+H99+J99+L99+N99+P174</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B100+D100+F100+H100+J100+L100+N100+P175</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B101+D101+F101+H101+J101+L101+N101+P176</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B102+D102+F102+H102+J102+L102+N102+P177</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B103+D103+F103+H103+J103+L103+N103+P178</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B104+D104+F104+H104+J104+L104+N104+P179</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B105+D105+F105+H105+J105+L105+N105+P180</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B106+D106+F106+H106+J106+L106+N106+P181</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B107+D107+F107+H107+J107+L107+N107+P182</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B108+D108+F108+H108+J108+L108+N108+P183</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B109+D109+F109+H109+J109+L109+N109+P184</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B110+D110+F110+H110+J110+L110+N110+P185</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B111+D111+F111+H111+J111+L111+N111+P186</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B112+D112+F112+H112+J112+L112+N112+P187</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B113+D113+F113+H113+J113+L113+N113+P188</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B114+D114+F114+H114+J114+L114+N114+P189</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B115+D115+F115+H115+J115+L115+N115+P190</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B116+D116+F116+H116+J116+L116+N116+P191</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B117+D117+F117+H117+J117+L117+N117+P192</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B118+D118+F118+H118+J118+L118+N118+P193</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B119+D119+F119+H119+J119+L119+N119+P194</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B120+D120+F120+H120+J120+L120+N120+P195</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B121+D121+F121+H121+J121+L121+N121+P196</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B122+D122+F122+H122+J122+L122+N122+P197</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B123+D123+F123+H123+J123+L123+N123+P198</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B124+D124+F124+H124+J124+L124+N124+P199</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B125+D125+F125+H125+J125+L125+N125+P200</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B126+D126+F126+H126+J126+L126+N126+P201</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B127+D127+F127+H127+J127+L127+N127+P202</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B128+D128+F128+H128+J128+L128+N128+P203</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B129+D129+F129+H129+J129+L129+N129+P204</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B130+D130+F130+H130+J130+L130+N130+P205</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B131+D131+F131+H131+J131+L131+N131+P205</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B132+D132+F132+H132+J132+L132+N132+P206</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B133+D133+F133+H133+J133+L133+N133+P207</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B134+D134+F134+H134+J134+L134+N134+P208</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B135+D135+F135+H135+J135+L135+N135+P209</f>
        <v>1759492</v>
      </c>
      <c r="S135" s="357">
        <f t="shared" ref="S135:S162" si="61">C135+E135+G135+I135+K135+M135+O135+Q135</f>
        <v>11329</v>
      </c>
      <c r="T135" s="531">
        <f t="shared" ref="T135:T142" si="62">R135+S135</f>
        <v>1770821</v>
      </c>
      <c r="U135" s="534">
        <v>17989912</v>
      </c>
      <c r="V135" s="532">
        <f t="shared" ref="V135:W162" si="63">(R135-R134)/R134</f>
        <v>-1.040126632010919E-3</v>
      </c>
      <c r="W135" s="532">
        <f t="shared" si="63"/>
        <v>-2.5126925393683847E-2</v>
      </c>
      <c r="X135" s="532">
        <f t="shared" ref="X135:X142" si="64">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B136+D136+F136+H136+J136+L136+N136+P210</f>
        <v>1743998</v>
      </c>
      <c r="S136" s="357">
        <f t="shared" si="61"/>
        <v>11227</v>
      </c>
      <c r="T136" s="531">
        <f t="shared" si="62"/>
        <v>1755225</v>
      </c>
      <c r="U136" s="534">
        <v>17989912</v>
      </c>
      <c r="V136" s="532">
        <f t="shared" si="63"/>
        <v>-8.8059508085288254E-3</v>
      </c>
      <c r="W136" s="532">
        <f t="shared" si="63"/>
        <v>-9.0034424927178044E-3</v>
      </c>
      <c r="X136" s="532">
        <f t="shared" si="64"/>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B137+D137+F137+H137+J137+L137+N137+P211</f>
        <v>1726694</v>
      </c>
      <c r="S137" s="357">
        <f t="shared" si="61"/>
        <v>11187</v>
      </c>
      <c r="T137" s="531">
        <f t="shared" si="62"/>
        <v>1737881</v>
      </c>
      <c r="U137" s="534">
        <v>17989912</v>
      </c>
      <c r="V137" s="532">
        <f t="shared" si="63"/>
        <v>-9.922029727098311E-3</v>
      </c>
      <c r="W137" s="532">
        <f t="shared" si="63"/>
        <v>-3.5628395831477687E-3</v>
      </c>
      <c r="X137" s="532">
        <f t="shared" si="64"/>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B138+D138+F138+H138+J138+L138+N138+P212</f>
        <v>1707886</v>
      </c>
      <c r="S138" s="357">
        <f t="shared" si="61"/>
        <v>10939</v>
      </c>
      <c r="T138" s="531">
        <f t="shared" si="62"/>
        <v>1718825</v>
      </c>
      <c r="U138" s="534">
        <v>17989912</v>
      </c>
      <c r="V138" s="532">
        <f t="shared" si="63"/>
        <v>-1.0892491663259384E-2</v>
      </c>
      <c r="W138" s="532">
        <f t="shared" si="63"/>
        <v>-2.2168588540269957E-2</v>
      </c>
      <c r="X138" s="532">
        <f t="shared" si="64"/>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B139+D139+F139+H139+J139+L139+N139+P213</f>
        <v>1692858</v>
      </c>
      <c r="S139" s="357">
        <f t="shared" si="61"/>
        <v>10741</v>
      </c>
      <c r="T139" s="531">
        <f t="shared" si="62"/>
        <v>1703599</v>
      </c>
      <c r="U139" s="534">
        <v>17989912</v>
      </c>
      <c r="V139" s="532">
        <f t="shared" si="63"/>
        <v>-8.799182146817762E-3</v>
      </c>
      <c r="W139" s="532">
        <f t="shared" si="63"/>
        <v>-1.8100374805740928E-2</v>
      </c>
      <c r="X139" s="532">
        <f t="shared" si="64"/>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B140+D140+F140+H140+J140+L140+N140+P214</f>
        <v>1671566</v>
      </c>
      <c r="S140" s="357">
        <f t="shared" si="61"/>
        <v>10612</v>
      </c>
      <c r="T140" s="531">
        <f t="shared" si="62"/>
        <v>1682178</v>
      </c>
      <c r="U140" s="534">
        <v>17989912</v>
      </c>
      <c r="V140" s="532">
        <f t="shared" si="63"/>
        <v>-1.2577546374238123E-2</v>
      </c>
      <c r="W140" s="532">
        <f t="shared" si="63"/>
        <v>-1.2010054929708594E-2</v>
      </c>
      <c r="X140" s="532">
        <f t="shared" si="64"/>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B141+D141+F141+H141+J141+L141+N141+P215</f>
        <v>1652784</v>
      </c>
      <c r="S141" s="357">
        <f t="shared" si="61"/>
        <v>10475</v>
      </c>
      <c r="T141" s="531">
        <f t="shared" si="62"/>
        <v>1663259</v>
      </c>
      <c r="U141" s="534">
        <v>17989912</v>
      </c>
      <c r="V141" s="532">
        <f t="shared" si="63"/>
        <v>-1.1236170154214671E-2</v>
      </c>
      <c r="W141" s="532">
        <f t="shared" si="63"/>
        <v>-1.290991330569167E-2</v>
      </c>
      <c r="X141" s="532">
        <f t="shared" si="64"/>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B142+D142+F142+H142+J142+L142+N142+P216</f>
        <v>1662321</v>
      </c>
      <c r="S142" s="357">
        <f t="shared" si="61"/>
        <v>10426</v>
      </c>
      <c r="T142" s="531">
        <f t="shared" si="62"/>
        <v>1672747</v>
      </c>
      <c r="U142" s="534">
        <v>17989912</v>
      </c>
      <c r="V142" s="532">
        <f t="shared" si="63"/>
        <v>5.770263990938925E-3</v>
      </c>
      <c r="W142" s="532">
        <f t="shared" si="63"/>
        <v>-4.6778042959427207E-3</v>
      </c>
      <c r="X142" s="532">
        <f t="shared" si="64"/>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B143+D143+F143+H143+J143+L143+N143+P217</f>
        <v>1633952</v>
      </c>
      <c r="S143" s="357">
        <f t="shared" si="61"/>
        <v>10286</v>
      </c>
      <c r="T143" s="531">
        <f t="shared" ref="T143:T162" si="65">R143+S143</f>
        <v>1644238</v>
      </c>
      <c r="U143" s="534">
        <v>17989912</v>
      </c>
      <c r="V143" s="532">
        <f t="shared" si="63"/>
        <v>-1.706589762145819E-2</v>
      </c>
      <c r="W143" s="532">
        <f t="shared" si="63"/>
        <v>-1.3427968540187992E-2</v>
      </c>
      <c r="X143" s="532">
        <f t="shared" ref="X143:X162" si="66">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B144+D144+F144+H144+J144+L144+N144+P218</f>
        <v>1628009</v>
      </c>
      <c r="S144" s="357">
        <f t="shared" si="61"/>
        <v>10224</v>
      </c>
      <c r="T144" s="531">
        <f t="shared" si="65"/>
        <v>1638233</v>
      </c>
      <c r="U144" s="534">
        <v>18205188</v>
      </c>
      <c r="V144" s="532">
        <f t="shared" si="63"/>
        <v>-3.6371937486535714E-3</v>
      </c>
      <c r="W144" s="532">
        <f t="shared" si="63"/>
        <v>-6.0276103441571065E-3</v>
      </c>
      <c r="X144" s="532">
        <f t="shared" si="66"/>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B145+D145+F145+H145+J145+L145+N145+P219</f>
        <v>1615542</v>
      </c>
      <c r="S145" s="357">
        <f t="shared" si="61"/>
        <v>10142</v>
      </c>
      <c r="T145" s="531">
        <f t="shared" si="65"/>
        <v>1625684</v>
      </c>
      <c r="U145" s="534">
        <v>18205188</v>
      </c>
      <c r="V145" s="532">
        <f t="shared" si="63"/>
        <v>-7.6578200734762521E-3</v>
      </c>
      <c r="W145" s="532">
        <f t="shared" si="63"/>
        <v>-8.0203442879499213E-3</v>
      </c>
      <c r="X145" s="532">
        <f t="shared" si="66"/>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B146+D146+F146+H146+J146+L146+N146+P220</f>
        <v>1592546</v>
      </c>
      <c r="S146" s="357">
        <f t="shared" si="61"/>
        <v>10191</v>
      </c>
      <c r="T146" s="531">
        <f t="shared" si="65"/>
        <v>1602737</v>
      </c>
      <c r="U146" s="534">
        <v>18205188</v>
      </c>
      <c r="V146" s="532">
        <f t="shared" si="63"/>
        <v>-1.4234232226707817E-2</v>
      </c>
      <c r="W146" s="532">
        <f t="shared" si="63"/>
        <v>4.8313942023269574E-3</v>
      </c>
      <c r="X146" s="532">
        <f t="shared" si="66"/>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B147+D147+F147+H147+J147+L147+N147+P221</f>
        <v>1574371</v>
      </c>
      <c r="S147" s="357">
        <f t="shared" si="61"/>
        <v>9805</v>
      </c>
      <c r="T147" s="531">
        <f t="shared" si="65"/>
        <v>1584176</v>
      </c>
      <c r="U147" s="534">
        <v>18205188</v>
      </c>
      <c r="V147" s="532">
        <f t="shared" si="63"/>
        <v>-1.1412543185565754E-2</v>
      </c>
      <c r="W147" s="532">
        <f t="shared" si="63"/>
        <v>-3.7876557747031692E-2</v>
      </c>
      <c r="X147" s="532">
        <f t="shared" si="66"/>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B148+D148+F148+H148+J148+L148+N148+P222</f>
        <v>1560915</v>
      </c>
      <c r="S148" s="357">
        <f t="shared" si="61"/>
        <v>9762</v>
      </c>
      <c r="T148" s="531">
        <f t="shared" si="65"/>
        <v>1570677</v>
      </c>
      <c r="U148" s="534">
        <v>18205188</v>
      </c>
      <c r="V148" s="532">
        <f t="shared" si="63"/>
        <v>-8.5469053990450787E-3</v>
      </c>
      <c r="W148" s="532">
        <f t="shared" si="63"/>
        <v>-4.3855175930647625E-3</v>
      </c>
      <c r="X148" s="532">
        <f t="shared" si="66"/>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B149+D149+F149+H149+J149+L149+N149+P223</f>
        <v>1537644</v>
      </c>
      <c r="S149" s="357">
        <f t="shared" si="61"/>
        <v>9732</v>
      </c>
      <c r="T149" s="531">
        <f t="shared" si="65"/>
        <v>1547376</v>
      </c>
      <c r="U149" s="534">
        <v>18205188</v>
      </c>
      <c r="V149" s="532">
        <f t="shared" si="63"/>
        <v>-1.4908563246557307E-2</v>
      </c>
      <c r="W149" s="532">
        <f t="shared" si="63"/>
        <v>-3.0731407498463428E-3</v>
      </c>
      <c r="X149" s="532">
        <f t="shared" si="66"/>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B150+D150+F150+H150+J150+L150+N150+P224</f>
        <v>1504861</v>
      </c>
      <c r="S150" s="357">
        <f t="shared" si="61"/>
        <v>9686</v>
      </c>
      <c r="T150" s="531">
        <f t="shared" si="65"/>
        <v>1514547</v>
      </c>
      <c r="U150" s="534">
        <v>18205188</v>
      </c>
      <c r="V150" s="532">
        <f t="shared" si="63"/>
        <v>-2.1320279596577622E-2</v>
      </c>
      <c r="W150" s="532">
        <f t="shared" si="63"/>
        <v>-4.7266748869708181E-3</v>
      </c>
      <c r="X150" s="532">
        <f t="shared" si="66"/>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B151+D151+F151+H151+J151+L151+N151+P225</f>
        <v>1483130</v>
      </c>
      <c r="S151" s="357">
        <f t="shared" si="61"/>
        <v>9690</v>
      </c>
      <c r="T151" s="531">
        <f t="shared" si="65"/>
        <v>1492820</v>
      </c>
      <c r="U151" s="534">
        <v>18205188</v>
      </c>
      <c r="V151" s="532">
        <f t="shared" si="63"/>
        <v>-1.4440536368475228E-2</v>
      </c>
      <c r="W151" s="532">
        <f t="shared" si="63"/>
        <v>4.1296716911005574E-4</v>
      </c>
      <c r="X151" s="532">
        <f t="shared" si="66"/>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B152+D152+F152+H152+J152+L152+N152+P226</f>
        <v>1469050</v>
      </c>
      <c r="S152" s="357">
        <f t="shared" si="61"/>
        <v>9564</v>
      </c>
      <c r="T152" s="531">
        <f t="shared" si="65"/>
        <v>1478614</v>
      </c>
      <c r="U152" s="534">
        <v>18205188</v>
      </c>
      <c r="V152" s="532">
        <f t="shared" si="63"/>
        <v>-9.4934361788919387E-3</v>
      </c>
      <c r="W152" s="532">
        <f t="shared" si="63"/>
        <v>-1.3003095975232198E-2</v>
      </c>
      <c r="X152" s="532">
        <f t="shared" si="66"/>
        <v>8.1219375487910375E-2</v>
      </c>
      <c r="Y152" s="487"/>
    </row>
    <row r="153" spans="1:25" s="136" customFormat="1" ht="12" thickBot="1" x14ac:dyDescent="0.25">
      <c r="A153" s="488">
        <v>45200</v>
      </c>
      <c r="B153" s="357">
        <v>1104416</v>
      </c>
      <c r="C153" s="357">
        <v>5683</v>
      </c>
      <c r="D153" s="357">
        <v>105892</v>
      </c>
      <c r="E153" s="357">
        <v>168</v>
      </c>
      <c r="F153" s="493">
        <v>0</v>
      </c>
      <c r="G153" s="494">
        <v>0</v>
      </c>
      <c r="H153" s="357">
        <v>165565</v>
      </c>
      <c r="I153" s="357">
        <v>1665</v>
      </c>
      <c r="J153" s="357">
        <v>40682</v>
      </c>
      <c r="K153" s="357">
        <v>1941</v>
      </c>
      <c r="L153" s="357">
        <v>25884</v>
      </c>
      <c r="M153" s="492">
        <v>0</v>
      </c>
      <c r="N153" s="357">
        <v>14751</v>
      </c>
      <c r="O153" s="363">
        <v>43</v>
      </c>
      <c r="P153" s="530">
        <v>0</v>
      </c>
      <c r="Q153" s="530">
        <v>0</v>
      </c>
      <c r="R153" s="357">
        <f>B153+D153+F153+H153+J153+L153+N153+P227</f>
        <v>1457190</v>
      </c>
      <c r="S153" s="357">
        <f t="shared" si="61"/>
        <v>9500</v>
      </c>
      <c r="T153" s="531">
        <f t="shared" si="65"/>
        <v>1466690</v>
      </c>
      <c r="U153" s="534">
        <v>18205188</v>
      </c>
      <c r="V153" s="532">
        <f t="shared" si="63"/>
        <v>-8.073244613866104E-3</v>
      </c>
      <c r="W153" s="532">
        <f t="shared" si="63"/>
        <v>-6.6917607695524883E-3</v>
      </c>
      <c r="X153" s="532">
        <f t="shared" si="66"/>
        <v>8.0564397357500511E-2</v>
      </c>
      <c r="Y153" s="487"/>
    </row>
    <row r="154" spans="1:25" s="136" customFormat="1" ht="12" thickBot="1" x14ac:dyDescent="0.25">
      <c r="A154" s="488">
        <v>45231</v>
      </c>
      <c r="B154" s="357">
        <v>1090690</v>
      </c>
      <c r="C154" s="357">
        <v>5672</v>
      </c>
      <c r="D154" s="357">
        <v>105316</v>
      </c>
      <c r="E154" s="357">
        <v>168</v>
      </c>
      <c r="F154" s="493">
        <v>0</v>
      </c>
      <c r="G154" s="494">
        <v>0</v>
      </c>
      <c r="H154" s="357">
        <v>163917</v>
      </c>
      <c r="I154" s="357">
        <v>1646</v>
      </c>
      <c r="J154" s="357">
        <v>40057</v>
      </c>
      <c r="K154" s="357">
        <v>1861</v>
      </c>
      <c r="L154" s="357">
        <v>26144</v>
      </c>
      <c r="M154" s="492">
        <v>0</v>
      </c>
      <c r="N154" s="357">
        <v>14774</v>
      </c>
      <c r="O154" s="363">
        <v>43</v>
      </c>
      <c r="P154" s="530">
        <v>0</v>
      </c>
      <c r="Q154" s="530">
        <v>0</v>
      </c>
      <c r="R154" s="357">
        <f>B154+D154+F154+H154+J154+L154+N154+P228</f>
        <v>1440898</v>
      </c>
      <c r="S154" s="357">
        <f t="shared" si="61"/>
        <v>9390</v>
      </c>
      <c r="T154" s="531">
        <f t="shared" si="65"/>
        <v>1450288</v>
      </c>
      <c r="U154" s="534">
        <v>18205188</v>
      </c>
      <c r="V154" s="532">
        <f t="shared" si="63"/>
        <v>-1.1180422594170973E-2</v>
      </c>
      <c r="W154" s="532">
        <f t="shared" si="63"/>
        <v>-1.1578947368421053E-2</v>
      </c>
      <c r="X154" s="532">
        <f t="shared" si="66"/>
        <v>7.9663445387106138E-2</v>
      </c>
      <c r="Y154" s="487"/>
    </row>
    <row r="155" spans="1:25" s="136" customFormat="1" ht="12" thickBot="1" x14ac:dyDescent="0.25">
      <c r="A155" s="488">
        <v>45261</v>
      </c>
      <c r="B155" s="357">
        <v>1076681</v>
      </c>
      <c r="C155" s="357">
        <v>5658</v>
      </c>
      <c r="D155" s="357">
        <v>104869</v>
      </c>
      <c r="E155" s="357">
        <v>168</v>
      </c>
      <c r="F155" s="493">
        <v>0</v>
      </c>
      <c r="G155" s="494">
        <v>0</v>
      </c>
      <c r="H155" s="357">
        <v>162403</v>
      </c>
      <c r="I155" s="357">
        <v>1655</v>
      </c>
      <c r="J155" s="357">
        <v>39336</v>
      </c>
      <c r="K155" s="357">
        <v>1837</v>
      </c>
      <c r="L155" s="357">
        <v>26894</v>
      </c>
      <c r="M155" s="492">
        <v>0</v>
      </c>
      <c r="N155" s="357">
        <v>14897</v>
      </c>
      <c r="O155" s="363">
        <v>43</v>
      </c>
      <c r="P155" s="530">
        <v>0</v>
      </c>
      <c r="Q155" s="530">
        <v>0</v>
      </c>
      <c r="R155" s="357">
        <f>B155+D155+F155+H155+J155+L155+N155+P229</f>
        <v>1425080</v>
      </c>
      <c r="S155" s="357">
        <f t="shared" si="61"/>
        <v>9361</v>
      </c>
      <c r="T155" s="531">
        <f t="shared" si="65"/>
        <v>1434441</v>
      </c>
      <c r="U155" s="534">
        <v>18205188</v>
      </c>
      <c r="V155" s="532">
        <f t="shared" si="63"/>
        <v>-1.0977876296587268E-2</v>
      </c>
      <c r="W155" s="532">
        <f t="shared" si="63"/>
        <v>-3.08839190628328E-3</v>
      </c>
      <c r="X155" s="532">
        <f t="shared" si="66"/>
        <v>7.8792979232073845E-2</v>
      </c>
      <c r="Y155" s="487"/>
    </row>
    <row r="156" spans="1:25" s="136" customFormat="1" ht="12" thickBot="1" x14ac:dyDescent="0.25">
      <c r="A156" s="488">
        <v>45292</v>
      </c>
      <c r="B156" s="357">
        <v>1062858</v>
      </c>
      <c r="C156" s="357">
        <v>5653</v>
      </c>
      <c r="D156" s="357">
        <v>98144</v>
      </c>
      <c r="E156" s="357">
        <v>168</v>
      </c>
      <c r="F156" s="493">
        <v>0</v>
      </c>
      <c r="G156" s="494">
        <v>0</v>
      </c>
      <c r="H156" s="357">
        <v>160499</v>
      </c>
      <c r="I156" s="357">
        <v>1623</v>
      </c>
      <c r="J156" s="357">
        <v>38599</v>
      </c>
      <c r="K156" s="357">
        <v>1753</v>
      </c>
      <c r="L156" s="357">
        <v>26904</v>
      </c>
      <c r="M156" s="492">
        <v>0</v>
      </c>
      <c r="N156" s="357">
        <v>14036</v>
      </c>
      <c r="O156" s="363">
        <v>43</v>
      </c>
      <c r="P156" s="530">
        <v>0</v>
      </c>
      <c r="Q156" s="530">
        <v>0</v>
      </c>
      <c r="R156" s="357">
        <f>B156+D156+F156+H156+J156+L156+N156+P230</f>
        <v>1401040</v>
      </c>
      <c r="S156" s="357">
        <f t="shared" si="61"/>
        <v>9240</v>
      </c>
      <c r="T156" s="531">
        <f t="shared" si="65"/>
        <v>1410280</v>
      </c>
      <c r="U156" s="534">
        <v>17893324</v>
      </c>
      <c r="V156" s="532">
        <f t="shared" si="63"/>
        <v>-1.6869228394195412E-2</v>
      </c>
      <c r="W156" s="532">
        <f t="shared" si="63"/>
        <v>-1.2925969447708578E-2</v>
      </c>
      <c r="X156" s="532">
        <f t="shared" si="66"/>
        <v>7.8815987459904036E-2</v>
      </c>
      <c r="Y156" s="487"/>
    </row>
    <row r="157" spans="1:25" s="136" customFormat="1" ht="12" thickBot="1" x14ac:dyDescent="0.25">
      <c r="A157" s="488">
        <v>45323</v>
      </c>
      <c r="B157" s="357">
        <v>1051362</v>
      </c>
      <c r="C157" s="357">
        <v>5639</v>
      </c>
      <c r="D157" s="357">
        <v>97582</v>
      </c>
      <c r="E157" s="357">
        <v>167</v>
      </c>
      <c r="F157" s="493">
        <v>0</v>
      </c>
      <c r="G157" s="494">
        <v>0</v>
      </c>
      <c r="H157" s="357">
        <v>158576</v>
      </c>
      <c r="I157" s="357">
        <v>1610</v>
      </c>
      <c r="J157" s="357">
        <v>37826</v>
      </c>
      <c r="K157" s="357">
        <v>1817</v>
      </c>
      <c r="L157" s="357">
        <v>26994</v>
      </c>
      <c r="M157" s="492">
        <v>0</v>
      </c>
      <c r="N157" s="357">
        <v>11391</v>
      </c>
      <c r="O157" s="363">
        <v>43</v>
      </c>
      <c r="P157" s="530">
        <v>0</v>
      </c>
      <c r="Q157" s="530">
        <v>0</v>
      </c>
      <c r="R157" s="357">
        <f>B157+D157+F157+H157+J157+L157+N157+P231</f>
        <v>1383731</v>
      </c>
      <c r="S157" s="357">
        <f t="shared" si="61"/>
        <v>9276</v>
      </c>
      <c r="T157" s="531">
        <f t="shared" si="65"/>
        <v>1393007</v>
      </c>
      <c r="U157" s="534">
        <v>17893324</v>
      </c>
      <c r="V157" s="532">
        <f>(R157-R156)/R156</f>
        <v>-1.2354393878832868E-2</v>
      </c>
      <c r="W157" s="532">
        <f t="shared" si="63"/>
        <v>3.8961038961038961E-3</v>
      </c>
      <c r="X157" s="532">
        <f t="shared" si="66"/>
        <v>7.7850655361742738E-2</v>
      </c>
      <c r="Y157" s="487"/>
    </row>
    <row r="158" spans="1:25" s="136" customFormat="1" ht="12" thickBot="1" x14ac:dyDescent="0.25">
      <c r="A158" s="488">
        <v>45352</v>
      </c>
      <c r="B158" s="357">
        <v>1036129</v>
      </c>
      <c r="C158" s="357">
        <v>5619</v>
      </c>
      <c r="D158" s="357">
        <v>97013</v>
      </c>
      <c r="E158" s="357">
        <v>167</v>
      </c>
      <c r="F158" s="493">
        <v>0</v>
      </c>
      <c r="G158" s="494">
        <v>0</v>
      </c>
      <c r="H158" s="357">
        <v>156795</v>
      </c>
      <c r="I158" s="357">
        <v>1607</v>
      </c>
      <c r="J158" s="357">
        <v>36941</v>
      </c>
      <c r="K158" s="357">
        <v>1792</v>
      </c>
      <c r="L158" s="357">
        <v>27005</v>
      </c>
      <c r="M158" s="492">
        <v>0</v>
      </c>
      <c r="N158" s="357">
        <v>11415</v>
      </c>
      <c r="O158" s="363">
        <v>43</v>
      </c>
      <c r="P158" s="530">
        <v>0</v>
      </c>
      <c r="Q158" s="530">
        <v>0</v>
      </c>
      <c r="R158" s="357">
        <f>B158+D158+F158+H158+J158+L158+N158+P232</f>
        <v>1365298</v>
      </c>
      <c r="S158" s="357">
        <f t="shared" si="61"/>
        <v>9228</v>
      </c>
      <c r="T158" s="531">
        <f t="shared" si="65"/>
        <v>1374526</v>
      </c>
      <c r="U158" s="534">
        <v>17893324</v>
      </c>
      <c r="V158" s="532">
        <f>(R158-R157)/R157</f>
        <v>-1.3321230788354095E-2</v>
      </c>
      <c r="W158" s="532">
        <f t="shared" si="63"/>
        <v>-5.1746442432082798E-3</v>
      </c>
      <c r="X158" s="532">
        <f t="shared" si="66"/>
        <v>7.6817812051019702E-2</v>
      </c>
      <c r="Y158" s="487"/>
    </row>
    <row r="159" spans="1:25" s="136" customFormat="1" ht="12" thickBot="1" x14ac:dyDescent="0.25">
      <c r="A159" s="488">
        <v>45383</v>
      </c>
      <c r="B159" s="357">
        <v>1023223</v>
      </c>
      <c r="C159" s="357">
        <v>5604</v>
      </c>
      <c r="D159" s="357">
        <v>94147</v>
      </c>
      <c r="E159" s="357">
        <v>163</v>
      </c>
      <c r="F159" s="493">
        <v>0</v>
      </c>
      <c r="G159" s="494">
        <v>0</v>
      </c>
      <c r="H159" s="357">
        <v>154880</v>
      </c>
      <c r="I159" s="357">
        <v>1603</v>
      </c>
      <c r="J159" s="357">
        <v>36010</v>
      </c>
      <c r="K159" s="357">
        <v>1762</v>
      </c>
      <c r="L159" s="357">
        <v>27045</v>
      </c>
      <c r="M159" s="492">
        <v>0</v>
      </c>
      <c r="N159" s="357">
        <v>11420</v>
      </c>
      <c r="O159" s="363">
        <v>43</v>
      </c>
      <c r="P159" s="530">
        <v>0</v>
      </c>
      <c r="Q159" s="530">
        <v>0</v>
      </c>
      <c r="R159" s="357">
        <f>B159+D159+F159+H159+J159+L159+N159+P233</f>
        <v>1346725</v>
      </c>
      <c r="S159" s="357">
        <f t="shared" si="61"/>
        <v>9175</v>
      </c>
      <c r="T159" s="531">
        <f t="shared" si="65"/>
        <v>1355900</v>
      </c>
      <c r="U159" s="534">
        <v>17893324</v>
      </c>
      <c r="V159" s="532">
        <f>(R159-R158)/R158</f>
        <v>-1.3603623531273026E-2</v>
      </c>
      <c r="W159" s="532">
        <f t="shared" si="63"/>
        <v>-5.7433896835717381E-3</v>
      </c>
      <c r="X159" s="532">
        <f t="shared" si="66"/>
        <v>7.577686515931864E-2</v>
      </c>
      <c r="Y159" s="487"/>
    </row>
    <row r="160" spans="1:25" s="136" customFormat="1" ht="12" thickBot="1" x14ac:dyDescent="0.25">
      <c r="A160" s="488">
        <v>45413</v>
      </c>
      <c r="B160" s="357">
        <v>1009174</v>
      </c>
      <c r="C160" s="357">
        <v>5611</v>
      </c>
      <c r="D160" s="357">
        <v>93531</v>
      </c>
      <c r="E160" s="357">
        <v>161</v>
      </c>
      <c r="F160" s="493">
        <v>0</v>
      </c>
      <c r="G160" s="494">
        <v>0</v>
      </c>
      <c r="H160" s="357">
        <v>152950</v>
      </c>
      <c r="I160" s="357">
        <v>1581</v>
      </c>
      <c r="J160" s="357">
        <v>34846</v>
      </c>
      <c r="K160" s="357">
        <v>1749</v>
      </c>
      <c r="L160" s="357">
        <v>27045</v>
      </c>
      <c r="M160" s="492">
        <v>0</v>
      </c>
      <c r="N160" s="357">
        <v>11442</v>
      </c>
      <c r="O160" s="363">
        <v>43</v>
      </c>
      <c r="P160" s="530">
        <v>0</v>
      </c>
      <c r="Q160" s="530">
        <v>0</v>
      </c>
      <c r="R160" s="357">
        <f>B160+D160+F160+H160+J160+L160+N160+P234</f>
        <v>1328988</v>
      </c>
      <c r="S160" s="357">
        <f t="shared" si="61"/>
        <v>9145</v>
      </c>
      <c r="T160" s="531">
        <f t="shared" si="65"/>
        <v>1338133</v>
      </c>
      <c r="U160" s="534">
        <v>17893324</v>
      </c>
      <c r="V160" s="532">
        <f>(R160-R159)/R159</f>
        <v>-1.3170469100967161E-2</v>
      </c>
      <c r="W160" s="532">
        <f t="shared" si="63"/>
        <v>-3.2697547683923707E-3</v>
      </c>
      <c r="X160" s="532">
        <f t="shared" si="66"/>
        <v>7.4783924999066692E-2</v>
      </c>
      <c r="Y160" s="487"/>
    </row>
    <row r="161" spans="1:25" s="136" customFormat="1" ht="12" thickBot="1" x14ac:dyDescent="0.25">
      <c r="A161" s="488">
        <v>45444</v>
      </c>
      <c r="B161" s="357">
        <v>992969</v>
      </c>
      <c r="C161" s="357">
        <v>5573</v>
      </c>
      <c r="D161" s="357">
        <v>93039</v>
      </c>
      <c r="E161" s="357">
        <v>161</v>
      </c>
      <c r="F161" s="493">
        <v>0</v>
      </c>
      <c r="G161" s="494">
        <v>0</v>
      </c>
      <c r="H161" s="357">
        <v>151118</v>
      </c>
      <c r="I161" s="357">
        <v>1571</v>
      </c>
      <c r="J161" s="357">
        <v>34220</v>
      </c>
      <c r="K161" s="357">
        <v>1731</v>
      </c>
      <c r="L161" s="357">
        <v>27065</v>
      </c>
      <c r="M161" s="492">
        <v>0</v>
      </c>
      <c r="N161" s="357">
        <v>11465</v>
      </c>
      <c r="O161" s="363">
        <v>43</v>
      </c>
      <c r="P161" s="530">
        <v>0</v>
      </c>
      <c r="Q161" s="530">
        <v>0</v>
      </c>
      <c r="R161" s="357">
        <f>B161+D161+F161+H161+J161+L161+N161+P235</f>
        <v>1309876</v>
      </c>
      <c r="S161" s="357">
        <f t="shared" si="61"/>
        <v>9079</v>
      </c>
      <c r="T161" s="531">
        <f t="shared" si="65"/>
        <v>1318955</v>
      </c>
      <c r="U161" s="534">
        <v>17893324</v>
      </c>
      <c r="V161" s="532">
        <f>(R161-R160)/R160</f>
        <v>-1.4380867246355874E-2</v>
      </c>
      <c r="W161" s="532">
        <f t="shared" si="63"/>
        <v>-7.2170585019136141E-3</v>
      </c>
      <c r="X161" s="532">
        <f t="shared" si="66"/>
        <v>7.3712128612883773E-2</v>
      </c>
      <c r="Y161" s="487"/>
    </row>
    <row r="162" spans="1:25" s="136" customFormat="1" ht="12" thickBot="1" x14ac:dyDescent="0.25">
      <c r="A162" s="488">
        <v>45474</v>
      </c>
      <c r="B162" s="357">
        <v>975784</v>
      </c>
      <c r="C162" s="357">
        <v>5537</v>
      </c>
      <c r="D162" s="357">
        <v>92547</v>
      </c>
      <c r="E162" s="357">
        <v>161</v>
      </c>
      <c r="F162" s="493">
        <v>0</v>
      </c>
      <c r="G162" s="494">
        <v>0</v>
      </c>
      <c r="H162" s="357">
        <v>148551</v>
      </c>
      <c r="I162" s="357">
        <v>1567</v>
      </c>
      <c r="J162" s="357">
        <v>33157</v>
      </c>
      <c r="K162" s="357">
        <v>1700</v>
      </c>
      <c r="L162" s="357">
        <v>27185</v>
      </c>
      <c r="M162" s="492">
        <v>0</v>
      </c>
      <c r="N162" s="357">
        <v>11541</v>
      </c>
      <c r="O162" s="363">
        <v>43</v>
      </c>
      <c r="P162" s="530">
        <v>0</v>
      </c>
      <c r="Q162" s="530">
        <v>0</v>
      </c>
      <c r="R162" s="357">
        <f>B162+D162+F162+H162+J162+L162+N162+P236</f>
        <v>1288765</v>
      </c>
      <c r="S162" s="357">
        <f t="shared" si="61"/>
        <v>9008</v>
      </c>
      <c r="T162" s="531">
        <f t="shared" si="65"/>
        <v>1297773</v>
      </c>
      <c r="U162" s="534">
        <v>17893324</v>
      </c>
      <c r="V162" s="532">
        <f>(R162-R161)/R161</f>
        <v>-1.6116792734579458E-2</v>
      </c>
      <c r="W162" s="532">
        <f t="shared" si="63"/>
        <v>-7.8202445203216214E-3</v>
      </c>
      <c r="X162" s="532">
        <f t="shared" si="66"/>
        <v>7.2528335148908052E-2</v>
      </c>
      <c r="Y162" s="487"/>
    </row>
    <row r="163" spans="1:25" s="136" customFormat="1" x14ac:dyDescent="0.2">
      <c r="A163" s="135"/>
      <c r="B163" s="135" t="s">
        <v>62</v>
      </c>
      <c r="C163" s="135"/>
      <c r="D163" s="135"/>
      <c r="E163" s="135"/>
      <c r="F163" s="135"/>
      <c r="G163" s="135"/>
      <c r="H163" s="217"/>
      <c r="I163" s="135"/>
      <c r="J163" s="135"/>
      <c r="K163" s="135"/>
      <c r="L163" s="135"/>
      <c r="M163" s="135"/>
      <c r="N163" s="135"/>
      <c r="O163" s="135"/>
      <c r="P163" s="135"/>
      <c r="Q163" s="135"/>
      <c r="R163" s="135"/>
      <c r="S163" s="135"/>
      <c r="T163" s="135"/>
      <c r="U163" s="135"/>
      <c r="V163" s="135"/>
      <c r="W163" s="135"/>
      <c r="X163" s="135"/>
      <c r="Y163" s="135"/>
    </row>
    <row r="164" spans="1:25" s="136" customFormat="1" x14ac:dyDescent="0.2">
      <c r="A164" s="135"/>
      <c r="B164" s="135" t="s">
        <v>63</v>
      </c>
      <c r="C164" s="135" t="s">
        <v>61</v>
      </c>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row>
    <row r="165" spans="1:25" s="136" customFormat="1" x14ac:dyDescent="0.2">
      <c r="A165" s="135"/>
      <c r="B165" s="135" t="s">
        <v>64</v>
      </c>
      <c r="C165" s="135" t="s">
        <v>76</v>
      </c>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row>
    <row r="166" spans="1:25" s="136" customFormat="1" x14ac:dyDescent="0.2">
      <c r="A166" s="487"/>
      <c r="B166" s="487" t="s">
        <v>79</v>
      </c>
      <c r="C166" s="487" t="s">
        <v>80</v>
      </c>
      <c r="D166" s="487"/>
      <c r="E166" s="487"/>
      <c r="F166" s="487"/>
      <c r="G166" s="487"/>
      <c r="H166" s="487"/>
      <c r="I166" s="487"/>
      <c r="J166" s="487"/>
      <c r="K166" s="487"/>
      <c r="L166" s="487"/>
      <c r="M166" s="487"/>
      <c r="N166" s="487"/>
      <c r="O166" s="487"/>
      <c r="P166" s="487"/>
      <c r="Q166" s="487"/>
      <c r="R166" s="487"/>
      <c r="S166" s="487"/>
      <c r="T166" s="487"/>
      <c r="U166" s="487"/>
      <c r="V166" s="487"/>
      <c r="W166" s="487"/>
      <c r="X166" s="487"/>
      <c r="Y166" s="487"/>
    </row>
    <row r="167" spans="1:25" s="136" customFormat="1" x14ac:dyDescent="0.2">
      <c r="A167" s="487"/>
      <c r="B167" s="487" t="s">
        <v>81</v>
      </c>
      <c r="C167" s="584" t="s">
        <v>82</v>
      </c>
      <c r="D167" s="584"/>
      <c r="E167" s="584"/>
      <c r="F167" s="584"/>
      <c r="G167" s="584"/>
      <c r="H167" s="584"/>
      <c r="I167" s="584"/>
      <c r="J167" s="584"/>
      <c r="K167" s="584"/>
      <c r="L167" s="584"/>
      <c r="M167" s="584"/>
      <c r="N167" s="584"/>
      <c r="O167" s="584"/>
      <c r="P167" s="584"/>
      <c r="Q167" s="487"/>
      <c r="R167" s="487"/>
      <c r="S167" s="487"/>
      <c r="T167" s="487"/>
      <c r="U167" s="487"/>
      <c r="V167" s="487"/>
      <c r="W167" s="487"/>
      <c r="X167" s="487"/>
      <c r="Y167" s="487"/>
    </row>
    <row r="168" spans="1:25" ht="30.75" customHeight="1" x14ac:dyDescent="0.2">
      <c r="B168" s="217"/>
      <c r="C168" s="584"/>
      <c r="D168" s="584"/>
      <c r="E168" s="584"/>
      <c r="F168" s="584"/>
      <c r="G168" s="584"/>
      <c r="H168" s="584"/>
      <c r="I168" s="584"/>
      <c r="J168" s="584"/>
      <c r="K168" s="584"/>
      <c r="L168" s="584"/>
      <c r="M168" s="584"/>
      <c r="N168" s="584"/>
      <c r="O168" s="584"/>
      <c r="P168" s="584"/>
    </row>
    <row r="169" spans="1:25" x14ac:dyDescent="0.2">
      <c r="B169" s="135" t="s">
        <v>74</v>
      </c>
      <c r="C169" s="135" t="s">
        <v>75</v>
      </c>
      <c r="F169" s="217"/>
    </row>
    <row r="170" spans="1:25" x14ac:dyDescent="0.2">
      <c r="B170" s="135" t="s">
        <v>104</v>
      </c>
      <c r="C170" s="582" t="s">
        <v>105</v>
      </c>
      <c r="D170" s="582"/>
      <c r="E170" s="582"/>
      <c r="F170" s="582"/>
      <c r="G170" s="582"/>
      <c r="H170" s="582"/>
      <c r="I170" s="582"/>
      <c r="J170" s="582"/>
      <c r="K170" s="582"/>
      <c r="L170" s="582"/>
      <c r="M170" s="582"/>
      <c r="N170" s="582"/>
      <c r="O170" s="582"/>
      <c r="P170" s="582"/>
    </row>
    <row r="171" spans="1:25" s="487" customFormat="1" ht="47.25" customHeight="1" x14ac:dyDescent="0.2">
      <c r="B171" s="487" t="s">
        <v>106</v>
      </c>
      <c r="C171" s="583" t="s">
        <v>107</v>
      </c>
      <c r="D171" s="583"/>
      <c r="E171" s="583"/>
      <c r="F171" s="583"/>
      <c r="G171" s="583"/>
      <c r="H171" s="583"/>
      <c r="I171" s="583"/>
      <c r="J171" s="583"/>
      <c r="K171" s="583"/>
      <c r="L171" s="583"/>
      <c r="M171" s="583"/>
      <c r="N171" s="583"/>
      <c r="O171" s="583"/>
      <c r="P171" s="583"/>
    </row>
    <row r="172" spans="1:25" ht="12.75" x14ac:dyDescent="0.2">
      <c r="A172" s="557" t="s">
        <v>64</v>
      </c>
      <c r="B172" s="557"/>
      <c r="C172" s="558" t="s">
        <v>70</v>
      </c>
      <c r="D172" s="558"/>
      <c r="E172" s="558"/>
      <c r="F172" s="558"/>
      <c r="G172" s="558"/>
      <c r="H172" s="558"/>
      <c r="I172" s="558"/>
      <c r="J172" s="558"/>
      <c r="K172" s="558"/>
      <c r="L172" s="558"/>
      <c r="M172" s="558"/>
      <c r="N172" s="558"/>
      <c r="O172" s="558"/>
      <c r="P172" s="558"/>
    </row>
    <row r="173" spans="1:25" ht="15" x14ac:dyDescent="0.25">
      <c r="A173" s="557"/>
      <c r="B173" s="557"/>
      <c r="C173" s="235"/>
      <c r="D173" s="236" t="s">
        <v>65</v>
      </c>
      <c r="E173" s="558" t="s">
        <v>66</v>
      </c>
      <c r="F173" s="559"/>
      <c r="G173" s="559"/>
      <c r="H173" s="559"/>
      <c r="I173" s="559"/>
      <c r="J173" s="559"/>
      <c r="K173" s="559"/>
      <c r="L173" s="559"/>
      <c r="M173" s="559"/>
      <c r="N173" s="559"/>
      <c r="O173" s="559"/>
      <c r="P173" s="559"/>
    </row>
    <row r="174" spans="1:25" ht="15" x14ac:dyDescent="0.25">
      <c r="A174" s="237"/>
      <c r="B174" s="237"/>
      <c r="C174" s="238"/>
      <c r="D174" s="236" t="s">
        <v>67</v>
      </c>
      <c r="E174" s="560" t="s">
        <v>68</v>
      </c>
      <c r="F174" s="561"/>
      <c r="G174" s="561"/>
      <c r="H174" s="561"/>
      <c r="I174" s="561"/>
      <c r="J174" s="561"/>
      <c r="K174" s="561"/>
      <c r="L174" s="561"/>
      <c r="M174" s="561"/>
      <c r="N174" s="561"/>
      <c r="O174" s="561"/>
      <c r="P174" s="562"/>
    </row>
    <row r="175" spans="1:25" ht="15" x14ac:dyDescent="0.25">
      <c r="A175" s="237"/>
      <c r="B175" s="237"/>
      <c r="C175" s="239"/>
      <c r="D175" s="236" t="s">
        <v>69</v>
      </c>
      <c r="E175" s="563" t="s">
        <v>71</v>
      </c>
      <c r="F175" s="564"/>
      <c r="G175" s="564"/>
      <c r="H175" s="564"/>
      <c r="I175" s="564"/>
      <c r="J175" s="564"/>
      <c r="K175" s="564"/>
      <c r="L175" s="564"/>
      <c r="M175" s="564"/>
      <c r="N175" s="564"/>
      <c r="O175" s="564"/>
      <c r="P175" s="565"/>
    </row>
    <row r="176" spans="1:25" ht="15" x14ac:dyDescent="0.2">
      <c r="C176" s="276"/>
      <c r="D176" s="571" t="s">
        <v>72</v>
      </c>
      <c r="E176" s="572"/>
      <c r="F176" s="572"/>
      <c r="G176" s="572"/>
      <c r="H176" s="572"/>
      <c r="I176" s="572"/>
      <c r="J176" s="572"/>
      <c r="K176" s="572"/>
      <c r="L176" s="572"/>
      <c r="M176" s="572"/>
      <c r="N176" s="572"/>
      <c r="O176" s="572"/>
      <c r="P176" s="573"/>
    </row>
    <row r="179" spans="3:14" x14ac:dyDescent="0.2">
      <c r="C179" s="217"/>
      <c r="E179" s="217"/>
      <c r="H179" s="217"/>
      <c r="J179" s="217"/>
      <c r="N179" s="217"/>
    </row>
    <row r="180" spans="3:14" x14ac:dyDescent="0.2">
      <c r="C180" s="217"/>
      <c r="E180" s="217"/>
      <c r="H180" s="217"/>
      <c r="J180" s="217"/>
      <c r="N180" s="217"/>
    </row>
    <row r="181" spans="3:14" x14ac:dyDescent="0.2">
      <c r="C181" s="217"/>
      <c r="E181" s="217"/>
      <c r="H181" s="217"/>
      <c r="J181" s="217"/>
      <c r="N181" s="217"/>
    </row>
  </sheetData>
  <mergeCells count="25">
    <mergeCell ref="D176:P176"/>
    <mergeCell ref="V10:V11"/>
    <mergeCell ref="W10:W11"/>
    <mergeCell ref="X10:X11"/>
    <mergeCell ref="Y10:Y11"/>
    <mergeCell ref="L10:M10"/>
    <mergeCell ref="N10:O10"/>
    <mergeCell ref="P10:Q10"/>
    <mergeCell ref="R10:S10"/>
    <mergeCell ref="T10:T11"/>
    <mergeCell ref="U10:U11"/>
    <mergeCell ref="J10:K10"/>
    <mergeCell ref="C170:P170"/>
    <mergeCell ref="C171:P171"/>
    <mergeCell ref="C167:P168"/>
    <mergeCell ref="A10:A11"/>
    <mergeCell ref="B10:C10"/>
    <mergeCell ref="D10:E10"/>
    <mergeCell ref="F10:G10"/>
    <mergeCell ref="H10:I10"/>
    <mergeCell ref="A172:B173"/>
    <mergeCell ref="C172:P172"/>
    <mergeCell ref="E173:P173"/>
    <mergeCell ref="E174:P174"/>
    <mergeCell ref="E175:P175"/>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37" activePane="bottomLeft" state="frozen"/>
      <selection pane="bottomLeft" activeCell="C152" sqref="C152"/>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89</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Agosto de 2024</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Julio 2024</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90</v>
      </c>
      <c r="D10" s="478" t="s">
        <v>91</v>
      </c>
      <c r="E10" s="478" t="s">
        <v>92</v>
      </c>
      <c r="F10" s="479" t="s">
        <v>93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5"/>
      <c r="H38" s="585"/>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s="503" customFormat="1" ht="15.75" thickBot="1" x14ac:dyDescent="0.3">
      <c r="B142" s="507">
        <v>45200</v>
      </c>
      <c r="C142" s="505">
        <v>1419511</v>
      </c>
      <c r="D142" s="506">
        <v>37679</v>
      </c>
      <c r="E142" s="505">
        <v>9101</v>
      </c>
      <c r="F142" s="508">
        <v>399</v>
      </c>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c r="AO142" s="486"/>
      <c r="AP142" s="486"/>
      <c r="AQ142" s="486"/>
      <c r="AR142" s="486"/>
      <c r="AS142" s="486"/>
      <c r="AT142" s="486"/>
      <c r="AU142" s="486"/>
      <c r="AV142" s="486"/>
      <c r="AW142" s="486"/>
      <c r="AX142" s="486"/>
      <c r="AY142" s="486"/>
      <c r="AZ142" s="486"/>
      <c r="BA142" s="486"/>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row>
    <row r="143" spans="2:84" s="503" customFormat="1" ht="15.75" thickBot="1" x14ac:dyDescent="0.3">
      <c r="B143" s="507">
        <v>45231</v>
      </c>
      <c r="C143" s="505">
        <v>1403740</v>
      </c>
      <c r="D143" s="506">
        <v>37158</v>
      </c>
      <c r="E143" s="505">
        <v>8991</v>
      </c>
      <c r="F143" s="508">
        <v>399</v>
      </c>
      <c r="G143" s="486"/>
      <c r="H143" s="486"/>
      <c r="I143" s="486"/>
      <c r="J143" s="486"/>
      <c r="K143" s="486"/>
      <c r="L143" s="486"/>
      <c r="M143" s="486"/>
      <c r="N143" s="486"/>
      <c r="O143" s="486"/>
      <c r="P143" s="486"/>
      <c r="Q143" s="486"/>
      <c r="R143" s="486"/>
      <c r="S143" s="486"/>
      <c r="T143" s="486"/>
      <c r="U143" s="486"/>
      <c r="V143" s="486"/>
      <c r="W143" s="486"/>
      <c r="X143" s="486"/>
      <c r="Y143" s="486"/>
      <c r="Z143" s="486"/>
      <c r="AA143" s="486"/>
      <c r="AB143" s="486"/>
      <c r="AC143" s="486"/>
      <c r="AD143" s="486"/>
      <c r="AE143" s="486"/>
      <c r="AF143" s="486"/>
      <c r="AG143" s="486"/>
      <c r="AH143" s="486"/>
      <c r="AI143" s="486"/>
      <c r="AJ143" s="486"/>
      <c r="AK143" s="486"/>
      <c r="AL143" s="486"/>
      <c r="AM143" s="486"/>
      <c r="AN143" s="486"/>
      <c r="AO143" s="486"/>
      <c r="AP143" s="486"/>
      <c r="AQ143" s="486"/>
      <c r="AR143" s="486"/>
      <c r="AS143" s="486"/>
      <c r="AT143" s="486"/>
      <c r="AU143" s="486"/>
      <c r="AV143" s="486"/>
      <c r="AW143" s="486"/>
      <c r="AX143" s="486"/>
      <c r="AY143" s="486"/>
      <c r="AZ143" s="486"/>
      <c r="BA143" s="486"/>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row>
    <row r="144" spans="2:84" s="503" customFormat="1" ht="15.75" thickBot="1" x14ac:dyDescent="0.3">
      <c r="B144" s="507">
        <v>45261</v>
      </c>
      <c r="C144" s="505">
        <v>1388444</v>
      </c>
      <c r="D144" s="506">
        <v>36636</v>
      </c>
      <c r="E144" s="505">
        <v>8962</v>
      </c>
      <c r="F144" s="508">
        <v>399</v>
      </c>
      <c r="G144" s="486"/>
      <c r="H144" s="486"/>
      <c r="I144" s="486"/>
      <c r="J144" s="486"/>
      <c r="K144" s="486"/>
      <c r="L144" s="486"/>
      <c r="M144" s="486"/>
      <c r="N144" s="486"/>
      <c r="O144" s="486"/>
      <c r="P144" s="486"/>
      <c r="Q144" s="486"/>
      <c r="R144" s="486"/>
      <c r="S144" s="486"/>
      <c r="T144" s="486"/>
      <c r="U144" s="486"/>
      <c r="V144" s="486"/>
      <c r="W144" s="486"/>
      <c r="X144" s="486"/>
      <c r="Y144" s="486"/>
      <c r="Z144" s="486"/>
      <c r="AA144" s="486"/>
      <c r="AB144" s="486"/>
      <c r="AC144" s="486"/>
      <c r="AD144" s="486"/>
      <c r="AE144" s="486"/>
      <c r="AF144" s="486"/>
      <c r="AG144" s="486"/>
      <c r="AH144" s="486"/>
      <c r="AI144" s="486"/>
      <c r="AJ144" s="486"/>
      <c r="AK144" s="486"/>
      <c r="AL144" s="486"/>
      <c r="AM144" s="486"/>
      <c r="AN144" s="486"/>
      <c r="AO144" s="486"/>
      <c r="AP144" s="486"/>
      <c r="AQ144" s="486"/>
      <c r="AR144" s="486"/>
      <c r="AS144" s="486"/>
      <c r="AT144" s="486"/>
      <c r="AU144" s="486"/>
      <c r="AV144" s="486"/>
      <c r="AW144" s="486"/>
      <c r="AX144" s="486"/>
      <c r="AY144" s="486"/>
      <c r="AZ144" s="486"/>
      <c r="BA144" s="486"/>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row>
    <row r="145" spans="2:84" s="503" customFormat="1" ht="15.75" thickBot="1" x14ac:dyDescent="0.3">
      <c r="B145" s="507">
        <v>45292</v>
      </c>
      <c r="C145" s="505">
        <v>1365486</v>
      </c>
      <c r="D145" s="506">
        <v>35554</v>
      </c>
      <c r="E145" s="505">
        <v>8841</v>
      </c>
      <c r="F145" s="508">
        <v>399</v>
      </c>
      <c r="G145" s="486"/>
      <c r="H145" s="486"/>
      <c r="I145" s="486"/>
      <c r="J145" s="486"/>
      <c r="K145" s="486"/>
      <c r="L145" s="486"/>
      <c r="M145" s="486"/>
      <c r="N145" s="486"/>
      <c r="O145" s="486"/>
      <c r="P145" s="486"/>
      <c r="Q145" s="486"/>
      <c r="R145" s="486"/>
      <c r="S145" s="486"/>
      <c r="T145" s="486"/>
      <c r="U145" s="486"/>
      <c r="V145" s="486"/>
      <c r="W145" s="486"/>
      <c r="X145" s="486"/>
      <c r="Y145" s="486"/>
      <c r="Z145" s="486"/>
      <c r="AA145" s="486"/>
      <c r="AB145" s="486"/>
      <c r="AC145" s="486"/>
      <c r="AD145" s="486"/>
      <c r="AE145" s="486"/>
      <c r="AF145" s="486"/>
      <c r="AG145" s="486"/>
      <c r="AH145" s="486"/>
      <c r="AI145" s="486"/>
      <c r="AJ145" s="486"/>
      <c r="AK145" s="486"/>
      <c r="AL145" s="486"/>
      <c r="AM145" s="486"/>
      <c r="AN145" s="486"/>
      <c r="AO145" s="486"/>
      <c r="AP145" s="486"/>
      <c r="AQ145" s="486"/>
      <c r="AR145" s="486"/>
      <c r="AS145" s="486"/>
      <c r="AT145" s="486"/>
      <c r="AU145" s="486"/>
      <c r="AV145" s="486"/>
      <c r="AW145" s="486"/>
      <c r="AX145" s="486"/>
      <c r="AY145" s="486"/>
      <c r="AZ145" s="486"/>
      <c r="BA145" s="486"/>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row>
    <row r="146" spans="2:84" s="503" customFormat="1" ht="15.75" thickBot="1" x14ac:dyDescent="0.3">
      <c r="B146" s="507">
        <v>45323</v>
      </c>
      <c r="C146" s="505">
        <v>1348637</v>
      </c>
      <c r="D146" s="506">
        <v>35094</v>
      </c>
      <c r="E146" s="505">
        <v>8877</v>
      </c>
      <c r="F146" s="508">
        <v>399</v>
      </c>
      <c r="G146" s="486"/>
      <c r="H146" s="486"/>
      <c r="I146" s="486"/>
      <c r="J146" s="486"/>
      <c r="K146" s="486"/>
      <c r="L146" s="486"/>
      <c r="M146" s="486"/>
      <c r="N146" s="486"/>
      <c r="O146" s="486"/>
      <c r="P146" s="486"/>
      <c r="Q146" s="486"/>
      <c r="R146" s="486"/>
      <c r="S146" s="486"/>
      <c r="T146" s="486"/>
      <c r="U146" s="486"/>
      <c r="V146" s="486"/>
      <c r="W146" s="486"/>
      <c r="X146" s="486"/>
      <c r="Y146" s="486"/>
      <c r="Z146" s="486"/>
      <c r="AA146" s="486"/>
      <c r="AB146" s="486"/>
      <c r="AC146" s="486"/>
      <c r="AD146" s="486"/>
      <c r="AE146" s="486"/>
      <c r="AF146" s="486"/>
      <c r="AG146" s="486"/>
      <c r="AH146" s="486"/>
      <c r="AI146" s="486"/>
      <c r="AJ146" s="486"/>
      <c r="AK146" s="486"/>
      <c r="AL146" s="486"/>
      <c r="AM146" s="486"/>
      <c r="AN146" s="486"/>
      <c r="AO146" s="486"/>
      <c r="AP146" s="486"/>
      <c r="AQ146" s="486"/>
      <c r="AR146" s="486"/>
      <c r="AS146" s="486"/>
      <c r="AT146" s="486"/>
      <c r="AU146" s="486"/>
      <c r="AV146" s="486"/>
      <c r="AW146" s="486"/>
      <c r="AX146" s="486"/>
      <c r="AY146" s="486"/>
      <c r="AZ146" s="486"/>
      <c r="BA146" s="486"/>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row>
    <row r="147" spans="2:84" s="503" customFormat="1" ht="15.75" thickBot="1" x14ac:dyDescent="0.3">
      <c r="B147" s="507">
        <v>45352</v>
      </c>
      <c r="C147" s="505">
        <v>1330681</v>
      </c>
      <c r="D147" s="506">
        <v>34617</v>
      </c>
      <c r="E147" s="505">
        <v>8829</v>
      </c>
      <c r="F147" s="508">
        <v>399</v>
      </c>
      <c r="G147" s="486"/>
      <c r="H147" s="486"/>
      <c r="I147" s="486"/>
      <c r="J147" s="486"/>
      <c r="K147" s="486"/>
      <c r="L147" s="486"/>
      <c r="M147" s="486"/>
      <c r="N147" s="486"/>
      <c r="O147" s="486"/>
      <c r="P147" s="486"/>
      <c r="Q147" s="486"/>
      <c r="R147" s="486"/>
      <c r="S147" s="486"/>
      <c r="T147" s="486"/>
      <c r="U147" s="486"/>
      <c r="V147" s="486"/>
      <c r="W147" s="486"/>
      <c r="X147" s="486"/>
      <c r="Y147" s="486"/>
      <c r="Z147" s="486"/>
      <c r="AA147" s="486"/>
      <c r="AB147" s="486"/>
      <c r="AC147" s="486"/>
      <c r="AD147" s="486"/>
      <c r="AE147" s="486"/>
      <c r="AF147" s="486"/>
      <c r="AG147" s="486"/>
      <c r="AH147" s="486"/>
      <c r="AI147" s="486"/>
      <c r="AJ147" s="486"/>
      <c r="AK147" s="486"/>
      <c r="AL147" s="486"/>
      <c r="AM147" s="486"/>
      <c r="AN147" s="486"/>
      <c r="AO147" s="486"/>
      <c r="AP147" s="486"/>
      <c r="AQ147" s="486"/>
      <c r="AR147" s="486"/>
      <c r="AS147" s="486"/>
      <c r="AT147" s="486"/>
      <c r="AU147" s="486"/>
      <c r="AV147" s="486"/>
      <c r="AW147" s="486"/>
      <c r="AX147" s="486"/>
      <c r="AY147" s="486"/>
      <c r="AZ147" s="486"/>
      <c r="BA147" s="486"/>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row>
    <row r="148" spans="2:84" s="503" customFormat="1" ht="15.75" thickBot="1" x14ac:dyDescent="0.3">
      <c r="B148" s="507">
        <v>45383</v>
      </c>
      <c r="C148" s="505">
        <v>1312735</v>
      </c>
      <c r="D148" s="506">
        <v>33990</v>
      </c>
      <c r="E148" s="505">
        <v>8776</v>
      </c>
      <c r="F148" s="508">
        <v>399</v>
      </c>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c r="AK148" s="486"/>
      <c r="AL148" s="486"/>
      <c r="AM148" s="486"/>
      <c r="AN148" s="486"/>
      <c r="AO148" s="486"/>
      <c r="AP148" s="486"/>
      <c r="AQ148" s="486"/>
      <c r="AR148" s="486"/>
      <c r="AS148" s="486"/>
      <c r="AT148" s="486"/>
      <c r="AU148" s="486"/>
      <c r="AV148" s="486"/>
      <c r="AW148" s="486"/>
      <c r="AX148" s="486"/>
      <c r="AY148" s="486"/>
      <c r="AZ148" s="486"/>
      <c r="BA148" s="486"/>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row>
    <row r="149" spans="2:84" s="503" customFormat="1" ht="15.75" thickBot="1" x14ac:dyDescent="0.3">
      <c r="B149" s="507">
        <v>45413</v>
      </c>
      <c r="C149" s="505">
        <v>1295543</v>
      </c>
      <c r="D149" s="506">
        <v>33445</v>
      </c>
      <c r="E149" s="505">
        <v>8744</v>
      </c>
      <c r="F149" s="508">
        <v>401</v>
      </c>
      <c r="G149" s="486"/>
      <c r="H149" s="486"/>
      <c r="I149" s="486"/>
      <c r="J149" s="486"/>
      <c r="K149" s="486"/>
      <c r="L149" s="486"/>
      <c r="M149" s="486"/>
      <c r="N149" s="486"/>
      <c r="O149" s="486"/>
      <c r="P149" s="486"/>
      <c r="Q149" s="486"/>
      <c r="R149" s="486"/>
      <c r="S149" s="486"/>
      <c r="T149" s="486"/>
      <c r="U149" s="486"/>
      <c r="V149" s="486"/>
      <c r="W149" s="486"/>
      <c r="X149" s="486"/>
      <c r="Y149" s="486"/>
      <c r="Z149" s="486"/>
      <c r="AA149" s="486"/>
      <c r="AB149" s="486"/>
      <c r="AC149" s="486"/>
      <c r="AD149" s="486"/>
      <c r="AE149" s="486"/>
      <c r="AF149" s="486"/>
      <c r="AG149" s="486"/>
      <c r="AH149" s="486"/>
      <c r="AI149" s="486"/>
      <c r="AJ149" s="486"/>
      <c r="AK149" s="486"/>
      <c r="AL149" s="486"/>
      <c r="AM149" s="486"/>
      <c r="AN149" s="486"/>
      <c r="AO149" s="486"/>
      <c r="AP149" s="486"/>
      <c r="AQ149" s="486"/>
      <c r="AR149" s="486"/>
      <c r="AS149" s="486"/>
      <c r="AT149" s="486"/>
      <c r="AU149" s="486"/>
      <c r="AV149" s="486"/>
      <c r="AW149" s="486"/>
      <c r="AX149" s="486"/>
      <c r="AY149" s="486"/>
      <c r="AZ149" s="486"/>
      <c r="BA149" s="486"/>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row>
    <row r="150" spans="2:84" s="503" customFormat="1" ht="15.75" thickBot="1" x14ac:dyDescent="0.3">
      <c r="B150" s="507">
        <v>45444</v>
      </c>
      <c r="C150" s="505">
        <v>1276980</v>
      </c>
      <c r="D150" s="506">
        <v>32896</v>
      </c>
      <c r="E150" s="505">
        <v>8684</v>
      </c>
      <c r="F150" s="508">
        <v>395</v>
      </c>
      <c r="G150" s="486"/>
      <c r="H150" s="486"/>
      <c r="I150" s="486"/>
      <c r="J150" s="486"/>
      <c r="K150" s="486"/>
      <c r="L150" s="486"/>
      <c r="M150" s="486"/>
      <c r="N150" s="486"/>
      <c r="O150" s="486"/>
      <c r="P150" s="486"/>
      <c r="Q150" s="486"/>
      <c r="R150" s="486"/>
      <c r="S150" s="486"/>
      <c r="T150" s="486"/>
      <c r="U150" s="486"/>
      <c r="V150" s="486"/>
      <c r="W150" s="486"/>
      <c r="X150" s="486"/>
      <c r="Y150" s="486"/>
      <c r="Z150" s="486"/>
      <c r="AA150" s="486"/>
      <c r="AB150" s="486"/>
      <c r="AC150" s="486"/>
      <c r="AD150" s="486"/>
      <c r="AE150" s="486"/>
      <c r="AF150" s="486"/>
      <c r="AG150" s="486"/>
      <c r="AH150" s="486"/>
      <c r="AI150" s="486"/>
      <c r="AJ150" s="486"/>
      <c r="AK150" s="486"/>
      <c r="AL150" s="486"/>
      <c r="AM150" s="486"/>
      <c r="AN150" s="486"/>
      <c r="AO150" s="486"/>
      <c r="AP150" s="486"/>
      <c r="AQ150" s="486"/>
      <c r="AR150" s="486"/>
      <c r="AS150" s="486"/>
      <c r="AT150" s="486"/>
      <c r="AU150" s="486"/>
      <c r="AV150" s="486"/>
      <c r="AW150" s="486"/>
      <c r="AX150" s="486"/>
      <c r="AY150" s="486"/>
      <c r="AZ150" s="486"/>
      <c r="BA150" s="486"/>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row>
    <row r="151" spans="2:84" s="503" customFormat="1" ht="15.75" thickBot="1" x14ac:dyDescent="0.3">
      <c r="B151" s="507">
        <v>45474</v>
      </c>
      <c r="C151" s="505">
        <v>1256417</v>
      </c>
      <c r="D151" s="506">
        <v>32348</v>
      </c>
      <c r="E151" s="505">
        <v>8613</v>
      </c>
      <c r="F151" s="508">
        <v>395</v>
      </c>
      <c r="G151" s="486"/>
      <c r="H151" s="486"/>
      <c r="I151" s="486"/>
      <c r="J151" s="486"/>
      <c r="K151" s="486"/>
      <c r="L151" s="486"/>
      <c r="M151" s="486"/>
      <c r="N151" s="486"/>
      <c r="O151" s="486"/>
      <c r="P151" s="486"/>
      <c r="Q151" s="486"/>
      <c r="R151" s="486"/>
      <c r="S151" s="486"/>
      <c r="T151" s="486"/>
      <c r="U151" s="486"/>
      <c r="V151" s="486"/>
      <c r="W151" s="486"/>
      <c r="X151" s="486"/>
      <c r="Y151" s="486"/>
      <c r="Z151" s="486"/>
      <c r="AA151" s="486"/>
      <c r="AB151" s="486"/>
      <c r="AC151" s="486"/>
      <c r="AD151" s="486"/>
      <c r="AE151" s="486"/>
      <c r="AF151" s="486"/>
      <c r="AG151" s="486"/>
      <c r="AH151" s="486"/>
      <c r="AI151" s="486"/>
      <c r="AJ151" s="486"/>
      <c r="AK151" s="486"/>
      <c r="AL151" s="486"/>
      <c r="AM151" s="486"/>
      <c r="AN151" s="486"/>
      <c r="AO151" s="486"/>
      <c r="AP151" s="486"/>
      <c r="AQ151" s="486"/>
      <c r="AR151" s="486"/>
      <c r="AS151" s="486"/>
      <c r="AT151" s="486"/>
      <c r="AU151" s="486"/>
      <c r="AV151" s="486"/>
      <c r="AW151" s="486"/>
      <c r="AX151" s="486"/>
      <c r="AY151" s="486"/>
      <c r="AZ151" s="486"/>
      <c r="BA151" s="486"/>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row>
    <row r="152" spans="2: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2: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2: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2: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2"/>
  <sheetViews>
    <sheetView showGridLines="0" topLeftCell="AS1" zoomScale="85" zoomScaleNormal="85" workbookViewId="0">
      <pane ySplit="11" topLeftCell="A136" activePane="bottomLeft" state="frozen"/>
      <selection pane="bottomLeft" activeCell="AZ151" sqref="AZ151"/>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Agosto de 2024</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Julio 2024</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88" t="s">
        <v>7</v>
      </c>
      <c r="B10" s="586" t="s">
        <v>8</v>
      </c>
      <c r="C10" s="587"/>
      <c r="D10" s="586" t="s">
        <v>9</v>
      </c>
      <c r="E10" s="587"/>
      <c r="F10" s="586" t="s">
        <v>10</v>
      </c>
      <c r="G10" s="587"/>
      <c r="H10" s="586" t="s">
        <v>11</v>
      </c>
      <c r="I10" s="587"/>
      <c r="J10" s="586" t="s">
        <v>12</v>
      </c>
      <c r="K10" s="587"/>
      <c r="L10" s="586" t="s">
        <v>13</v>
      </c>
      <c r="M10" s="587"/>
      <c r="N10" s="586" t="s">
        <v>14</v>
      </c>
      <c r="O10" s="587"/>
      <c r="P10" s="586" t="s">
        <v>15</v>
      </c>
      <c r="Q10" s="587"/>
      <c r="R10" s="586" t="s">
        <v>16</v>
      </c>
      <c r="S10" s="587"/>
      <c r="T10" s="586" t="s">
        <v>17</v>
      </c>
      <c r="U10" s="587"/>
      <c r="V10" s="586" t="s">
        <v>18</v>
      </c>
      <c r="W10" s="587"/>
      <c r="X10" s="586" t="s">
        <v>19</v>
      </c>
      <c r="Y10" s="587"/>
      <c r="Z10" s="586" t="s">
        <v>20</v>
      </c>
      <c r="AA10" s="587"/>
      <c r="AB10" s="586" t="s">
        <v>21</v>
      </c>
      <c r="AC10" s="587"/>
      <c r="AD10" s="586" t="s">
        <v>22</v>
      </c>
      <c r="AE10" s="587"/>
      <c r="AF10" s="586" t="s">
        <v>23</v>
      </c>
      <c r="AG10" s="587"/>
      <c r="AH10" s="586" t="s">
        <v>24</v>
      </c>
      <c r="AI10" s="587"/>
      <c r="AJ10" s="586" t="s">
        <v>25</v>
      </c>
      <c r="AK10" s="587"/>
      <c r="AL10" s="586" t="s">
        <v>26</v>
      </c>
      <c r="AM10" s="587"/>
      <c r="AN10" s="586" t="s">
        <v>27</v>
      </c>
      <c r="AO10" s="587"/>
      <c r="AP10" s="586" t="s">
        <v>28</v>
      </c>
      <c r="AQ10" s="587"/>
      <c r="AR10" s="586" t="s">
        <v>29</v>
      </c>
      <c r="AS10" s="587"/>
      <c r="AT10" s="586" t="s">
        <v>30</v>
      </c>
      <c r="AU10" s="587"/>
      <c r="AV10" s="590" t="s">
        <v>31</v>
      </c>
      <c r="AW10" s="591"/>
      <c r="AX10" s="592" t="s">
        <v>85</v>
      </c>
      <c r="AY10" s="594" t="s">
        <v>96</v>
      </c>
      <c r="AZ10" s="596" t="s">
        <v>97</v>
      </c>
      <c r="BA10" s="3"/>
    </row>
    <row r="11" spans="1:53" ht="24.75" customHeight="1" thickBot="1" x14ac:dyDescent="0.3">
      <c r="A11" s="589"/>
      <c r="B11" s="536" t="s">
        <v>94</v>
      </c>
      <c r="C11" s="536" t="s">
        <v>95</v>
      </c>
      <c r="D11" s="536" t="s">
        <v>94</v>
      </c>
      <c r="E11" s="536" t="s">
        <v>95</v>
      </c>
      <c r="F11" s="536" t="s">
        <v>94</v>
      </c>
      <c r="G11" s="536" t="s">
        <v>95</v>
      </c>
      <c r="H11" s="536" t="s">
        <v>94</v>
      </c>
      <c r="I11" s="536" t="s">
        <v>95</v>
      </c>
      <c r="J11" s="536" t="s">
        <v>94</v>
      </c>
      <c r="K11" s="536" t="s">
        <v>95</v>
      </c>
      <c r="L11" s="536" t="s">
        <v>94</v>
      </c>
      <c r="M11" s="536" t="s">
        <v>95</v>
      </c>
      <c r="N11" s="536" t="s">
        <v>94</v>
      </c>
      <c r="O11" s="536" t="s">
        <v>95</v>
      </c>
      <c r="P11" s="536" t="s">
        <v>94</v>
      </c>
      <c r="Q11" s="536" t="s">
        <v>95</v>
      </c>
      <c r="R11" s="536" t="s">
        <v>94</v>
      </c>
      <c r="S11" s="536" t="s">
        <v>95</v>
      </c>
      <c r="T11" s="536" t="s">
        <v>94</v>
      </c>
      <c r="U11" s="536" t="s">
        <v>95</v>
      </c>
      <c r="V11" s="536" t="s">
        <v>94</v>
      </c>
      <c r="W11" s="536" t="s">
        <v>95</v>
      </c>
      <c r="X11" s="536" t="s">
        <v>94</v>
      </c>
      <c r="Y11" s="536" t="s">
        <v>95</v>
      </c>
      <c r="Z11" s="536" t="s">
        <v>94</v>
      </c>
      <c r="AA11" s="536" t="s">
        <v>95</v>
      </c>
      <c r="AB11" s="536" t="s">
        <v>94</v>
      </c>
      <c r="AC11" s="536" t="s">
        <v>95</v>
      </c>
      <c r="AD11" s="536" t="s">
        <v>94</v>
      </c>
      <c r="AE11" s="536" t="s">
        <v>95</v>
      </c>
      <c r="AF11" s="536" t="s">
        <v>94</v>
      </c>
      <c r="AG11" s="536" t="s">
        <v>95</v>
      </c>
      <c r="AH11" s="536" t="s">
        <v>94</v>
      </c>
      <c r="AI11" s="536" t="s">
        <v>95</v>
      </c>
      <c r="AJ11" s="536" t="s">
        <v>94</v>
      </c>
      <c r="AK11" s="536" t="s">
        <v>95</v>
      </c>
      <c r="AL11" s="536" t="s">
        <v>94</v>
      </c>
      <c r="AM11" s="536" t="s">
        <v>95</v>
      </c>
      <c r="AN11" s="536" t="s">
        <v>94</v>
      </c>
      <c r="AO11" s="536" t="s">
        <v>95</v>
      </c>
      <c r="AP11" s="536" t="s">
        <v>94</v>
      </c>
      <c r="AQ11" s="536" t="s">
        <v>95</v>
      </c>
      <c r="AR11" s="536" t="s">
        <v>94</v>
      </c>
      <c r="AS11" s="536" t="s">
        <v>95</v>
      </c>
      <c r="AT11" s="536" t="s">
        <v>94</v>
      </c>
      <c r="AU11" s="536" t="s">
        <v>95</v>
      </c>
      <c r="AV11" s="536" t="s">
        <v>94</v>
      </c>
      <c r="AW11" s="536" t="s">
        <v>95</v>
      </c>
      <c r="AX11" s="593"/>
      <c r="AY11" s="595"/>
      <c r="AZ11" s="597"/>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3" si="31">B123+D123+F123+H123+J123+L123+N123+P123+R123+T123+V123+X123+Z123+AB123+AD123+AF123+AH123+AJ123+AL123+AN123+AP123+AR123+AT123+AV123</f>
        <v>1761324</v>
      </c>
      <c r="AY123" s="525">
        <f t="shared" si="31"/>
        <v>11621</v>
      </c>
      <c r="AZ123" s="526">
        <f t="shared" ref="AZ123:AZ144"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s="503" customFormat="1" x14ac:dyDescent="0.25">
      <c r="A142" s="524">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5">
        <v>5490</v>
      </c>
      <c r="AW142" s="525">
        <v>60</v>
      </c>
      <c r="AX142" s="525">
        <f t="shared" si="31"/>
        <v>1457190</v>
      </c>
      <c r="AY142" s="525">
        <f t="shared" si="31"/>
        <v>9500</v>
      </c>
      <c r="AZ142" s="526">
        <f t="shared" si="32"/>
        <v>1466690</v>
      </c>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c r="CG142" s="504"/>
      <c r="CH142" s="504"/>
      <c r="CI142" s="504"/>
      <c r="CJ142" s="504"/>
      <c r="CK142" s="504"/>
      <c r="CL142" s="504"/>
    </row>
    <row r="143" spans="1:90" s="503" customFormat="1" x14ac:dyDescent="0.25">
      <c r="A143" s="524">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5">
        <v>5409</v>
      </c>
      <c r="AW143" s="525">
        <v>60</v>
      </c>
      <c r="AX143" s="525">
        <f t="shared" si="31"/>
        <v>1440898</v>
      </c>
      <c r="AY143" s="525">
        <f t="shared" si="31"/>
        <v>9390</v>
      </c>
      <c r="AZ143" s="526">
        <f t="shared" si="32"/>
        <v>1450288</v>
      </c>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c r="CG143" s="504"/>
      <c r="CH143" s="504"/>
      <c r="CI143" s="504"/>
      <c r="CJ143" s="504"/>
      <c r="CK143" s="504"/>
      <c r="CL143" s="504"/>
    </row>
    <row r="144" spans="1:90" s="503" customFormat="1" x14ac:dyDescent="0.25">
      <c r="A144" s="524">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5">
        <v>5324</v>
      </c>
      <c r="AW144" s="525">
        <v>60</v>
      </c>
      <c r="AX144" s="525">
        <f t="shared" ref="AX144:AY151" si="33">B144+D144+F144+H144+J144+L144+N144+P144+R144+T144+V144+X144+Z144+AB144+AD144+AF144+AH144+AJ144+AL144+AN144+AP144+AR144+AT144+AV144</f>
        <v>1425080</v>
      </c>
      <c r="AY144" s="525">
        <f t="shared" si="33"/>
        <v>9361</v>
      </c>
      <c r="AZ144" s="526">
        <f t="shared" si="32"/>
        <v>1434441</v>
      </c>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c r="CG144" s="504"/>
      <c r="CH144" s="504"/>
      <c r="CI144" s="504"/>
      <c r="CJ144" s="504"/>
      <c r="CK144" s="504"/>
      <c r="CL144" s="504"/>
    </row>
    <row r="145" spans="1:90" s="503" customFormat="1" x14ac:dyDescent="0.25">
      <c r="A145" s="524">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5">
        <v>5245</v>
      </c>
      <c r="AW145" s="525">
        <v>60</v>
      </c>
      <c r="AX145" s="525">
        <f t="shared" si="33"/>
        <v>1401040</v>
      </c>
      <c r="AY145" s="525">
        <f t="shared" si="33"/>
        <v>9240</v>
      </c>
      <c r="AZ145" s="526">
        <f t="shared" ref="AZ145:AZ151" si="34">SUM(AX145:AY145)</f>
        <v>1410280</v>
      </c>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c r="CG145" s="504"/>
      <c r="CH145" s="504"/>
      <c r="CI145" s="504"/>
      <c r="CJ145" s="504"/>
      <c r="CK145" s="504"/>
      <c r="CL145" s="504"/>
    </row>
    <row r="146" spans="1:90" s="503" customFormat="1" x14ac:dyDescent="0.25">
      <c r="A146" s="524">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5">
        <v>5160</v>
      </c>
      <c r="AW146" s="525">
        <v>60</v>
      </c>
      <c r="AX146" s="525">
        <f t="shared" si="33"/>
        <v>1383731</v>
      </c>
      <c r="AY146" s="525">
        <f t="shared" si="33"/>
        <v>9276</v>
      </c>
      <c r="AZ146" s="526">
        <f t="shared" si="34"/>
        <v>1393007</v>
      </c>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c r="CG146" s="504"/>
      <c r="CH146" s="504"/>
      <c r="CI146" s="504"/>
      <c r="CJ146" s="504"/>
      <c r="CK146" s="504"/>
      <c r="CL146" s="504"/>
    </row>
    <row r="147" spans="1:90" s="503" customFormat="1" x14ac:dyDescent="0.25">
      <c r="A147" s="524">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5">
        <v>5064</v>
      </c>
      <c r="AW147" s="525">
        <v>60</v>
      </c>
      <c r="AX147" s="525">
        <f t="shared" si="33"/>
        <v>1365298</v>
      </c>
      <c r="AY147" s="525">
        <f t="shared" si="33"/>
        <v>9228</v>
      </c>
      <c r="AZ147" s="526">
        <f t="shared" si="34"/>
        <v>1374526</v>
      </c>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c r="CG147" s="504"/>
      <c r="CH147" s="504"/>
      <c r="CI147" s="504"/>
      <c r="CJ147" s="504"/>
      <c r="CK147" s="504"/>
      <c r="CL147" s="504"/>
    </row>
    <row r="148" spans="1:90" s="503" customFormat="1" x14ac:dyDescent="0.25">
      <c r="A148" s="524">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5">
        <v>4982</v>
      </c>
      <c r="AW148" s="525">
        <v>60</v>
      </c>
      <c r="AX148" s="525">
        <f t="shared" si="33"/>
        <v>1346725</v>
      </c>
      <c r="AY148" s="525">
        <f t="shared" si="33"/>
        <v>9175</v>
      </c>
      <c r="AZ148" s="526">
        <f t="shared" si="34"/>
        <v>1355900</v>
      </c>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c r="CG148" s="504"/>
      <c r="CH148" s="504"/>
      <c r="CI148" s="504"/>
      <c r="CJ148" s="504"/>
      <c r="CK148" s="504"/>
      <c r="CL148" s="504"/>
    </row>
    <row r="149" spans="1:90" s="503" customFormat="1" x14ac:dyDescent="0.25">
      <c r="A149" s="524">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5">
        <v>4976</v>
      </c>
      <c r="AW149" s="525">
        <v>69</v>
      </c>
      <c r="AX149" s="525">
        <f t="shared" si="33"/>
        <v>1328988</v>
      </c>
      <c r="AY149" s="525">
        <f t="shared" si="33"/>
        <v>9145</v>
      </c>
      <c r="AZ149" s="526">
        <f t="shared" si="34"/>
        <v>1338133</v>
      </c>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c r="CG149" s="504"/>
      <c r="CH149" s="504"/>
      <c r="CI149" s="504"/>
      <c r="CJ149" s="504"/>
      <c r="CK149" s="504"/>
      <c r="CL149" s="504"/>
    </row>
    <row r="150" spans="1:90" s="503" customFormat="1" x14ac:dyDescent="0.25">
      <c r="A150" s="524">
        <v>45444</v>
      </c>
      <c r="B150" s="134">
        <v>105863</v>
      </c>
      <c r="C150" s="134">
        <v>211</v>
      </c>
      <c r="D150" s="134">
        <v>15186</v>
      </c>
      <c r="E150" s="134">
        <v>105</v>
      </c>
      <c r="F150" s="134">
        <v>15485</v>
      </c>
      <c r="G150" s="134">
        <v>4</v>
      </c>
      <c r="H150" s="134">
        <v>14403</v>
      </c>
      <c r="I150" s="134">
        <v>89</v>
      </c>
      <c r="J150" s="134">
        <v>37628</v>
      </c>
      <c r="K150" s="134">
        <v>309</v>
      </c>
      <c r="L150" s="134">
        <v>23800</v>
      </c>
      <c r="M150" s="134">
        <v>153</v>
      </c>
      <c r="N150" s="134">
        <v>29996</v>
      </c>
      <c r="O150" s="134">
        <v>89</v>
      </c>
      <c r="P150" s="134">
        <v>19318</v>
      </c>
      <c r="Q150" s="134">
        <v>162</v>
      </c>
      <c r="R150" s="134">
        <v>5561</v>
      </c>
      <c r="S150" s="134">
        <v>0</v>
      </c>
      <c r="T150" s="134">
        <v>270810</v>
      </c>
      <c r="U150" s="134">
        <v>1090</v>
      </c>
      <c r="V150" s="134">
        <v>42460</v>
      </c>
      <c r="W150" s="134">
        <v>567</v>
      </c>
      <c r="X150" s="134">
        <v>34435</v>
      </c>
      <c r="Y150" s="134">
        <v>157</v>
      </c>
      <c r="Z150" s="134">
        <v>13167</v>
      </c>
      <c r="AA150" s="134">
        <v>18</v>
      </c>
      <c r="AB150" s="134">
        <v>49073</v>
      </c>
      <c r="AC150" s="134">
        <v>95</v>
      </c>
      <c r="AD150" s="134">
        <v>8772</v>
      </c>
      <c r="AE150" s="134">
        <v>87</v>
      </c>
      <c r="AF150" s="134">
        <v>6809</v>
      </c>
      <c r="AG150" s="134">
        <v>103</v>
      </c>
      <c r="AH150" s="134">
        <v>6132</v>
      </c>
      <c r="AI150" s="134">
        <v>82</v>
      </c>
      <c r="AJ150" s="134">
        <v>6621</v>
      </c>
      <c r="AK150" s="134">
        <v>113</v>
      </c>
      <c r="AL150" s="134">
        <v>503975</v>
      </c>
      <c r="AM150" s="134">
        <v>4833</v>
      </c>
      <c r="AN150" s="134">
        <v>11229</v>
      </c>
      <c r="AO150" s="134">
        <v>18</v>
      </c>
      <c r="AP150" s="134">
        <v>22088</v>
      </c>
      <c r="AQ150" s="134">
        <v>44</v>
      </c>
      <c r="AR150" s="134">
        <v>7011</v>
      </c>
      <c r="AS150" s="134">
        <v>90</v>
      </c>
      <c r="AT150" s="134">
        <v>55262</v>
      </c>
      <c r="AU150" s="134">
        <v>600</v>
      </c>
      <c r="AV150" s="525">
        <v>4792</v>
      </c>
      <c r="AW150" s="525">
        <v>60</v>
      </c>
      <c r="AX150" s="525">
        <f t="shared" si="33"/>
        <v>1309876</v>
      </c>
      <c r="AY150" s="525">
        <f t="shared" si="33"/>
        <v>9079</v>
      </c>
      <c r="AZ150" s="526">
        <f t="shared" si="34"/>
        <v>1318955</v>
      </c>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c r="CG150" s="504"/>
      <c r="CH150" s="504"/>
      <c r="CI150" s="504"/>
      <c r="CJ150" s="504"/>
      <c r="CK150" s="504"/>
      <c r="CL150" s="504"/>
    </row>
    <row r="151" spans="1:90" s="503" customFormat="1" x14ac:dyDescent="0.25">
      <c r="A151" s="524">
        <v>45474</v>
      </c>
      <c r="B151" s="134">
        <v>105183</v>
      </c>
      <c r="C151" s="134">
        <v>211</v>
      </c>
      <c r="D151" s="134">
        <v>14987</v>
      </c>
      <c r="E151" s="134">
        <v>105</v>
      </c>
      <c r="F151" s="134">
        <v>15217</v>
      </c>
      <c r="G151" s="134">
        <v>4</v>
      </c>
      <c r="H151" s="134">
        <v>14202</v>
      </c>
      <c r="I151" s="134">
        <v>89</v>
      </c>
      <c r="J151" s="134">
        <v>37093</v>
      </c>
      <c r="K151" s="134">
        <v>309</v>
      </c>
      <c r="L151" s="134">
        <v>23422</v>
      </c>
      <c r="M151" s="134">
        <v>153</v>
      </c>
      <c r="N151" s="134">
        <v>29381</v>
      </c>
      <c r="O151" s="134">
        <v>92</v>
      </c>
      <c r="P151" s="134">
        <v>18954</v>
      </c>
      <c r="Q151" s="134">
        <v>162</v>
      </c>
      <c r="R151" s="134">
        <v>5499</v>
      </c>
      <c r="S151" s="134">
        <v>0</v>
      </c>
      <c r="T151" s="134">
        <v>263685</v>
      </c>
      <c r="U151" s="134">
        <v>1084</v>
      </c>
      <c r="V151" s="134">
        <v>41812</v>
      </c>
      <c r="W151" s="134">
        <v>560</v>
      </c>
      <c r="X151" s="134">
        <v>33928</v>
      </c>
      <c r="Y151" s="134">
        <v>155</v>
      </c>
      <c r="Z151" s="134">
        <v>12694</v>
      </c>
      <c r="AA151" s="134">
        <v>18</v>
      </c>
      <c r="AB151" s="134">
        <v>48055</v>
      </c>
      <c r="AC151" s="134">
        <v>88</v>
      </c>
      <c r="AD151" s="134">
        <v>8637</v>
      </c>
      <c r="AE151" s="134">
        <v>86</v>
      </c>
      <c r="AF151" s="134">
        <v>6705</v>
      </c>
      <c r="AG151" s="134">
        <v>103</v>
      </c>
      <c r="AH151" s="134">
        <v>6028</v>
      </c>
      <c r="AI151" s="134">
        <v>82</v>
      </c>
      <c r="AJ151" s="134">
        <v>6485</v>
      </c>
      <c r="AK151" s="134">
        <v>113</v>
      </c>
      <c r="AL151" s="134">
        <v>498066</v>
      </c>
      <c r="AM151" s="134">
        <v>4809</v>
      </c>
      <c r="AN151" s="134">
        <v>10987</v>
      </c>
      <c r="AO151" s="134">
        <v>18</v>
      </c>
      <c r="AP151" s="134">
        <v>21632</v>
      </c>
      <c r="AQ151" s="134">
        <v>43</v>
      </c>
      <c r="AR151" s="134">
        <v>6900</v>
      </c>
      <c r="AS151" s="134">
        <v>82</v>
      </c>
      <c r="AT151" s="134">
        <v>54544</v>
      </c>
      <c r="AU151" s="134">
        <v>582</v>
      </c>
      <c r="AV151" s="525">
        <v>4669</v>
      </c>
      <c r="AW151" s="525">
        <v>60</v>
      </c>
      <c r="AX151" s="525">
        <f t="shared" si="33"/>
        <v>1288765</v>
      </c>
      <c r="AY151" s="525">
        <f t="shared" si="33"/>
        <v>9008</v>
      </c>
      <c r="AZ151" s="526">
        <f t="shared" si="34"/>
        <v>1297773</v>
      </c>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c r="CG151" s="504"/>
      <c r="CH151" s="504"/>
      <c r="CI151" s="504"/>
      <c r="CJ151" s="504"/>
      <c r="CK151" s="504"/>
      <c r="CL151" s="504"/>
    </row>
    <row r="152" spans="1:90" x14ac:dyDescent="0.25">
      <c r="B152" s="1" t="s">
        <v>33</v>
      </c>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19" zoomScale="70" zoomScaleNormal="70" workbookViewId="0">
      <selection activeCell="O52" sqref="O52"/>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98</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Agosto de 2024</v>
      </c>
      <c r="B7" s="462"/>
      <c r="C7" s="462"/>
      <c r="D7" s="462"/>
      <c r="E7" s="462"/>
      <c r="F7" s="462"/>
      <c r="G7" s="462"/>
      <c r="H7" s="462"/>
      <c r="I7" s="462"/>
      <c r="J7" s="462"/>
      <c r="K7" s="462"/>
      <c r="L7" s="470" t="s">
        <v>5</v>
      </c>
      <c r="M7" s="463"/>
    </row>
    <row r="8" spans="1:13" ht="15.75" thickBot="1" x14ac:dyDescent="0.3">
      <c r="A8" s="482" t="str">
        <f>Índice!B8</f>
        <v>Fecha de corte: Julio 2024</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9" t="s">
        <v>103</v>
      </c>
      <c r="C11" s="599"/>
      <c r="D11" s="600" t="s">
        <v>77</v>
      </c>
      <c r="E11" s="600"/>
      <c r="F11" s="600" t="s">
        <v>59</v>
      </c>
      <c r="G11" s="600"/>
      <c r="H11" s="600" t="s">
        <v>46</v>
      </c>
      <c r="I11" s="600"/>
      <c r="J11" s="600" t="s">
        <v>39</v>
      </c>
      <c r="K11" s="600"/>
      <c r="L11" s="600" t="s">
        <v>47</v>
      </c>
      <c r="M11" s="600"/>
    </row>
    <row r="12" spans="1:13" ht="26.25" thickBot="1" x14ac:dyDescent="0.3">
      <c r="A12" s="336" t="s">
        <v>48</v>
      </c>
      <c r="B12" s="537" t="s">
        <v>94</v>
      </c>
      <c r="C12" s="537" t="s">
        <v>99</v>
      </c>
      <c r="D12" s="537" t="s">
        <v>94</v>
      </c>
      <c r="E12" s="537" t="s">
        <v>99</v>
      </c>
      <c r="F12" s="537" t="s">
        <v>94</v>
      </c>
      <c r="G12" s="537" t="s">
        <v>99</v>
      </c>
      <c r="H12" s="537" t="s">
        <v>94</v>
      </c>
      <c r="I12" s="537" t="s">
        <v>99</v>
      </c>
      <c r="J12" s="537" t="s">
        <v>94</v>
      </c>
      <c r="K12" s="537" t="s">
        <v>99</v>
      </c>
      <c r="L12" s="537" t="s">
        <v>94</v>
      </c>
      <c r="M12" s="537" t="s">
        <v>99</v>
      </c>
    </row>
    <row r="13" spans="1:13" x14ac:dyDescent="0.25">
      <c r="A13" s="338" t="s">
        <v>8</v>
      </c>
      <c r="B13" s="520"/>
      <c r="C13" s="520"/>
      <c r="D13" s="520">
        <v>11749</v>
      </c>
      <c r="E13" s="520">
        <v>23</v>
      </c>
      <c r="F13" s="520">
        <v>359</v>
      </c>
      <c r="G13" s="520">
        <v>0</v>
      </c>
      <c r="H13" s="520">
        <v>92547</v>
      </c>
      <c r="I13" s="520">
        <v>161</v>
      </c>
      <c r="J13" s="520">
        <v>38</v>
      </c>
      <c r="K13" s="520"/>
      <c r="L13" s="520">
        <v>490</v>
      </c>
      <c r="M13" s="520">
        <v>27</v>
      </c>
    </row>
    <row r="14" spans="1:13" x14ac:dyDescent="0.25">
      <c r="A14" s="339" t="s">
        <v>9</v>
      </c>
      <c r="B14" s="521"/>
      <c r="C14" s="521"/>
      <c r="D14" s="521">
        <v>14985</v>
      </c>
      <c r="E14" s="521">
        <v>105</v>
      </c>
      <c r="F14" s="521"/>
      <c r="G14" s="521"/>
      <c r="H14" s="521"/>
      <c r="I14" s="521"/>
      <c r="J14" s="521">
        <v>2</v>
      </c>
      <c r="K14" s="521"/>
      <c r="L14" s="521"/>
      <c r="M14" s="521"/>
    </row>
    <row r="15" spans="1:13" x14ac:dyDescent="0.25">
      <c r="A15" s="339" t="s">
        <v>10</v>
      </c>
      <c r="B15" s="521"/>
      <c r="C15" s="521"/>
      <c r="D15" s="521">
        <v>15183</v>
      </c>
      <c r="E15" s="521">
        <v>4</v>
      </c>
      <c r="F15" s="521">
        <v>34</v>
      </c>
      <c r="G15" s="521">
        <v>0</v>
      </c>
      <c r="H15" s="521"/>
      <c r="I15" s="521"/>
      <c r="J15" s="521"/>
      <c r="K15" s="521"/>
      <c r="L15" s="521"/>
      <c r="M15" s="521"/>
    </row>
    <row r="16" spans="1:13" x14ac:dyDescent="0.25">
      <c r="A16" s="339" t="s">
        <v>11</v>
      </c>
      <c r="B16" s="521"/>
      <c r="C16" s="521"/>
      <c r="D16" s="521">
        <v>14190</v>
      </c>
      <c r="E16" s="521">
        <v>89</v>
      </c>
      <c r="F16" s="521"/>
      <c r="G16" s="521"/>
      <c r="H16" s="521"/>
      <c r="I16" s="521"/>
      <c r="J16" s="521"/>
      <c r="K16" s="521"/>
      <c r="L16" s="521">
        <v>12</v>
      </c>
      <c r="M16" s="521">
        <v>0</v>
      </c>
    </row>
    <row r="17" spans="1:13" x14ac:dyDescent="0.25">
      <c r="A17" s="339" t="s">
        <v>12</v>
      </c>
      <c r="B17" s="521"/>
      <c r="C17" s="521"/>
      <c r="D17" s="521">
        <v>36391</v>
      </c>
      <c r="E17" s="521">
        <v>303</v>
      </c>
      <c r="F17" s="521">
        <v>639</v>
      </c>
      <c r="G17" s="521">
        <v>0</v>
      </c>
      <c r="H17" s="521"/>
      <c r="I17" s="521"/>
      <c r="J17" s="521">
        <v>30</v>
      </c>
      <c r="K17" s="521"/>
      <c r="L17" s="521">
        <v>33</v>
      </c>
      <c r="M17" s="521">
        <v>6</v>
      </c>
    </row>
    <row r="18" spans="1:13" x14ac:dyDescent="0.25">
      <c r="A18" s="339" t="s">
        <v>13</v>
      </c>
      <c r="B18" s="521"/>
      <c r="C18" s="521"/>
      <c r="D18" s="521">
        <v>23287</v>
      </c>
      <c r="E18" s="521">
        <v>153</v>
      </c>
      <c r="F18" s="521">
        <v>116</v>
      </c>
      <c r="G18" s="521">
        <v>0</v>
      </c>
      <c r="H18" s="521"/>
      <c r="I18" s="521"/>
      <c r="J18" s="521">
        <v>19</v>
      </c>
      <c r="K18" s="521"/>
      <c r="L18" s="521"/>
      <c r="M18" s="521"/>
    </row>
    <row r="19" spans="1:13" x14ac:dyDescent="0.25">
      <c r="A19" s="339" t="s">
        <v>14</v>
      </c>
      <c r="B19" s="521"/>
      <c r="C19" s="521"/>
      <c r="D19" s="521">
        <v>27116</v>
      </c>
      <c r="E19" s="521">
        <v>40</v>
      </c>
      <c r="F19" s="521">
        <v>1320</v>
      </c>
      <c r="G19" s="521">
        <v>26</v>
      </c>
      <c r="H19" s="521"/>
      <c r="I19" s="521"/>
      <c r="J19" s="521">
        <v>138</v>
      </c>
      <c r="K19" s="521"/>
      <c r="L19" s="521">
        <v>807</v>
      </c>
      <c r="M19" s="521">
        <v>26</v>
      </c>
    </row>
    <row r="20" spans="1:13" x14ac:dyDescent="0.25">
      <c r="A20" s="339" t="s">
        <v>15</v>
      </c>
      <c r="B20" s="521"/>
      <c r="C20" s="521"/>
      <c r="D20" s="521">
        <v>18348</v>
      </c>
      <c r="E20" s="521">
        <v>162</v>
      </c>
      <c r="F20" s="521">
        <v>588</v>
      </c>
      <c r="G20" s="521">
        <v>0</v>
      </c>
      <c r="H20" s="521"/>
      <c r="I20" s="521"/>
      <c r="J20" s="521">
        <v>18</v>
      </c>
      <c r="K20" s="521"/>
      <c r="L20" s="521"/>
      <c r="M20" s="521"/>
    </row>
    <row r="21" spans="1:13" x14ac:dyDescent="0.25">
      <c r="A21" s="339" t="s">
        <v>16</v>
      </c>
      <c r="B21" s="521"/>
      <c r="C21" s="521"/>
      <c r="D21" s="521">
        <v>5499</v>
      </c>
      <c r="E21" s="521">
        <v>0</v>
      </c>
      <c r="F21" s="521"/>
      <c r="G21" s="521"/>
      <c r="H21" s="521"/>
      <c r="I21" s="521"/>
      <c r="J21" s="521"/>
      <c r="K21" s="521"/>
      <c r="L21" s="521"/>
      <c r="M21" s="521"/>
    </row>
    <row r="22" spans="1:13" x14ac:dyDescent="0.25">
      <c r="A22" s="339" t="s">
        <v>17</v>
      </c>
      <c r="B22" s="521">
        <v>3612</v>
      </c>
      <c r="C22" s="521">
        <v>0</v>
      </c>
      <c r="D22" s="521">
        <v>152073</v>
      </c>
      <c r="E22" s="521">
        <v>234</v>
      </c>
      <c r="F22" s="521">
        <v>76680</v>
      </c>
      <c r="G22" s="521">
        <v>570</v>
      </c>
      <c r="H22" s="521">
        <v>0</v>
      </c>
      <c r="I22" s="521"/>
      <c r="J22" s="521">
        <v>9803</v>
      </c>
      <c r="K22" s="521">
        <v>43</v>
      </c>
      <c r="L22" s="521">
        <v>21517</v>
      </c>
      <c r="M22" s="521">
        <v>237</v>
      </c>
    </row>
    <row r="23" spans="1:13" x14ac:dyDescent="0.25">
      <c r="A23" s="339" t="s">
        <v>18</v>
      </c>
      <c r="B23" s="521"/>
      <c r="C23" s="521"/>
      <c r="D23" s="521">
        <v>38276</v>
      </c>
      <c r="E23" s="521">
        <v>373</v>
      </c>
      <c r="F23" s="521">
        <v>3278</v>
      </c>
      <c r="G23" s="521">
        <v>95</v>
      </c>
      <c r="H23" s="521"/>
      <c r="I23" s="521"/>
      <c r="J23" s="521">
        <v>22</v>
      </c>
      <c r="K23" s="521"/>
      <c r="L23" s="521">
        <v>236</v>
      </c>
      <c r="M23" s="521">
        <v>92</v>
      </c>
    </row>
    <row r="24" spans="1:13" x14ac:dyDescent="0.25">
      <c r="A24" s="339" t="s">
        <v>19</v>
      </c>
      <c r="B24" s="521"/>
      <c r="C24" s="521"/>
      <c r="D24" s="521">
        <v>33289</v>
      </c>
      <c r="E24" s="521">
        <v>75</v>
      </c>
      <c r="F24" s="521">
        <v>190</v>
      </c>
      <c r="G24" s="521">
        <v>0</v>
      </c>
      <c r="H24" s="521"/>
      <c r="I24" s="521"/>
      <c r="J24" s="521">
        <v>20</v>
      </c>
      <c r="K24" s="521"/>
      <c r="L24" s="521">
        <v>429</v>
      </c>
      <c r="M24" s="521">
        <v>80</v>
      </c>
    </row>
    <row r="25" spans="1:13" x14ac:dyDescent="0.25">
      <c r="A25" s="339" t="s">
        <v>20</v>
      </c>
      <c r="B25" s="521"/>
      <c r="C25" s="521"/>
      <c r="D25" s="521">
        <v>11006</v>
      </c>
      <c r="E25" s="521">
        <v>18</v>
      </c>
      <c r="F25" s="521">
        <v>1653</v>
      </c>
      <c r="G25" s="521">
        <v>0</v>
      </c>
      <c r="H25" s="521"/>
      <c r="I25" s="521"/>
      <c r="J25" s="521">
        <v>30</v>
      </c>
      <c r="K25" s="521"/>
      <c r="L25" s="521">
        <v>5</v>
      </c>
      <c r="M25" s="521">
        <v>0</v>
      </c>
    </row>
    <row r="26" spans="1:13" x14ac:dyDescent="0.25">
      <c r="A26" s="339" t="s">
        <v>21</v>
      </c>
      <c r="B26" s="521"/>
      <c r="C26" s="521"/>
      <c r="D26" s="521">
        <v>44596</v>
      </c>
      <c r="E26" s="521">
        <v>59</v>
      </c>
      <c r="F26" s="521">
        <v>2539</v>
      </c>
      <c r="G26" s="521">
        <v>11</v>
      </c>
      <c r="H26" s="521"/>
      <c r="I26" s="521"/>
      <c r="J26" s="521">
        <v>140</v>
      </c>
      <c r="K26" s="521"/>
      <c r="L26" s="521">
        <v>780</v>
      </c>
      <c r="M26" s="521">
        <v>18</v>
      </c>
    </row>
    <row r="27" spans="1:13" x14ac:dyDescent="0.25">
      <c r="A27" s="339" t="s">
        <v>22</v>
      </c>
      <c r="B27" s="521"/>
      <c r="C27" s="521"/>
      <c r="D27" s="521">
        <v>8637</v>
      </c>
      <c r="E27" s="521">
        <v>86</v>
      </c>
      <c r="F27" s="521"/>
      <c r="G27" s="521"/>
      <c r="H27" s="521"/>
      <c r="I27" s="521"/>
      <c r="J27" s="521"/>
      <c r="K27" s="521"/>
      <c r="L27" s="521"/>
      <c r="M27" s="521"/>
    </row>
    <row r="28" spans="1:13" x14ac:dyDescent="0.25">
      <c r="A28" s="339" t="s">
        <v>23</v>
      </c>
      <c r="B28" s="521"/>
      <c r="C28" s="521"/>
      <c r="D28" s="521">
        <v>6705</v>
      </c>
      <c r="E28" s="521">
        <v>103</v>
      </c>
      <c r="F28" s="521"/>
      <c r="G28" s="521"/>
      <c r="H28" s="521"/>
      <c r="I28" s="521"/>
      <c r="J28" s="521">
        <v>0</v>
      </c>
      <c r="K28" s="521"/>
      <c r="L28" s="521"/>
      <c r="M28" s="521"/>
    </row>
    <row r="29" spans="1:13" x14ac:dyDescent="0.25">
      <c r="A29" s="339" t="s">
        <v>24</v>
      </c>
      <c r="B29" s="521"/>
      <c r="C29" s="521"/>
      <c r="D29" s="521">
        <v>6026</v>
      </c>
      <c r="E29" s="521">
        <v>82</v>
      </c>
      <c r="F29" s="521">
        <v>2</v>
      </c>
      <c r="G29" s="521">
        <v>0</v>
      </c>
      <c r="H29" s="521"/>
      <c r="I29" s="521"/>
      <c r="J29" s="521"/>
      <c r="K29" s="521"/>
      <c r="L29" s="521"/>
      <c r="M29" s="521"/>
    </row>
    <row r="30" spans="1:13" x14ac:dyDescent="0.25">
      <c r="A30" s="339" t="s">
        <v>25</v>
      </c>
      <c r="B30" s="521"/>
      <c r="C30" s="521"/>
      <c r="D30" s="521">
        <v>6482</v>
      </c>
      <c r="E30" s="521">
        <v>113</v>
      </c>
      <c r="F30" s="521"/>
      <c r="G30" s="521"/>
      <c r="H30" s="521"/>
      <c r="I30" s="521"/>
      <c r="J30" s="521">
        <v>3</v>
      </c>
      <c r="K30" s="521"/>
      <c r="L30" s="521"/>
      <c r="M30" s="521"/>
    </row>
    <row r="31" spans="1:13" x14ac:dyDescent="0.25">
      <c r="A31" s="339" t="s">
        <v>26</v>
      </c>
      <c r="B31" s="521">
        <v>23573</v>
      </c>
      <c r="C31" s="521">
        <v>0</v>
      </c>
      <c r="D31" s="521">
        <v>407553</v>
      </c>
      <c r="E31" s="521">
        <v>2912</v>
      </c>
      <c r="F31" s="521">
        <v>57590</v>
      </c>
      <c r="G31" s="521">
        <v>865</v>
      </c>
      <c r="H31" s="521">
        <v>0</v>
      </c>
      <c r="I31" s="521"/>
      <c r="J31" s="521">
        <v>1199</v>
      </c>
      <c r="K31" s="521"/>
      <c r="L31" s="521">
        <v>8151</v>
      </c>
      <c r="M31" s="521">
        <v>1032</v>
      </c>
    </row>
    <row r="32" spans="1:13" x14ac:dyDescent="0.25">
      <c r="A32" s="339" t="s">
        <v>27</v>
      </c>
      <c r="B32" s="521"/>
      <c r="C32" s="521"/>
      <c r="D32" s="521">
        <v>10023</v>
      </c>
      <c r="E32" s="521">
        <v>18</v>
      </c>
      <c r="F32" s="521">
        <v>767</v>
      </c>
      <c r="G32" s="521">
        <v>0</v>
      </c>
      <c r="H32" s="521"/>
      <c r="I32" s="521"/>
      <c r="J32" s="521">
        <v>7</v>
      </c>
      <c r="K32" s="521"/>
      <c r="L32" s="521">
        <v>190</v>
      </c>
      <c r="M32" s="521">
        <v>0</v>
      </c>
    </row>
    <row r="33" spans="1:14" x14ac:dyDescent="0.25">
      <c r="A33" s="339" t="s">
        <v>45</v>
      </c>
      <c r="B33" s="521"/>
      <c r="C33" s="521"/>
      <c r="D33" s="521">
        <v>19668</v>
      </c>
      <c r="E33" s="521">
        <v>43</v>
      </c>
      <c r="F33" s="521">
        <v>1963</v>
      </c>
      <c r="G33" s="521">
        <v>0</v>
      </c>
      <c r="H33" s="521"/>
      <c r="I33" s="521"/>
      <c r="J33" s="521">
        <v>1</v>
      </c>
      <c r="K33" s="521"/>
      <c r="L33" s="521"/>
      <c r="M33" s="521"/>
    </row>
    <row r="34" spans="1:14" x14ac:dyDescent="0.25">
      <c r="A34" s="339" t="s">
        <v>29</v>
      </c>
      <c r="B34" s="521"/>
      <c r="C34" s="521"/>
      <c r="D34" s="521">
        <v>6899</v>
      </c>
      <c r="E34" s="521">
        <v>82</v>
      </c>
      <c r="F34" s="521"/>
      <c r="G34" s="521"/>
      <c r="H34" s="521"/>
      <c r="I34" s="521"/>
      <c r="J34" s="521">
        <v>1</v>
      </c>
      <c r="K34" s="521"/>
      <c r="L34" s="521"/>
      <c r="M34" s="521"/>
    </row>
    <row r="35" spans="1:14" x14ac:dyDescent="0.25">
      <c r="A35" s="339" t="s">
        <v>30</v>
      </c>
      <c r="B35" s="521"/>
      <c r="C35" s="521"/>
      <c r="D35" s="521">
        <v>53134</v>
      </c>
      <c r="E35" s="521">
        <v>400</v>
      </c>
      <c r="F35" s="521">
        <v>833</v>
      </c>
      <c r="G35" s="521">
        <v>0</v>
      </c>
      <c r="H35" s="521"/>
      <c r="I35" s="521"/>
      <c r="J35" s="521">
        <v>70</v>
      </c>
      <c r="K35" s="521"/>
      <c r="L35" s="521">
        <v>507</v>
      </c>
      <c r="M35" s="521">
        <v>182</v>
      </c>
    </row>
    <row r="36" spans="1:14" ht="15.75" thickBot="1" x14ac:dyDescent="0.3">
      <c r="A36" s="340" t="s">
        <v>31</v>
      </c>
      <c r="B36" s="522"/>
      <c r="C36" s="522"/>
      <c r="D36" s="522">
        <v>4669</v>
      </c>
      <c r="E36" s="522">
        <v>60</v>
      </c>
      <c r="F36" s="522"/>
      <c r="G36" s="522"/>
      <c r="H36" s="522"/>
      <c r="I36" s="522"/>
      <c r="J36" s="522"/>
      <c r="K36" s="522"/>
      <c r="L36" s="522"/>
      <c r="M36" s="522"/>
    </row>
    <row r="37" spans="1:14" ht="15.75" thickBot="1" x14ac:dyDescent="0.3">
      <c r="A37" s="337" t="s">
        <v>41</v>
      </c>
      <c r="B37" s="341">
        <f>SUM(B13:B36)</f>
        <v>27185</v>
      </c>
      <c r="C37" s="341">
        <f>SUM(C13:C36)</f>
        <v>0</v>
      </c>
      <c r="D37" s="341">
        <f t="shared" ref="D37:M37" si="0">SUM(D13:D36)</f>
        <v>975784</v>
      </c>
      <c r="E37" s="341">
        <f t="shared" si="0"/>
        <v>5537</v>
      </c>
      <c r="F37" s="341">
        <f>SUM(F13:F36)</f>
        <v>148551</v>
      </c>
      <c r="G37" s="341">
        <f t="shared" si="0"/>
        <v>1567</v>
      </c>
      <c r="H37" s="341">
        <f t="shared" si="0"/>
        <v>92547</v>
      </c>
      <c r="I37" s="341">
        <f t="shared" si="0"/>
        <v>161</v>
      </c>
      <c r="J37" s="341">
        <f t="shared" si="0"/>
        <v>11541</v>
      </c>
      <c r="K37" s="341">
        <f t="shared" si="0"/>
        <v>43</v>
      </c>
      <c r="L37" s="341">
        <f t="shared" si="0"/>
        <v>33157</v>
      </c>
      <c r="M37" s="341">
        <f t="shared" si="0"/>
        <v>1700</v>
      </c>
    </row>
    <row r="38" spans="1:14" ht="15.75" thickBot="1" x14ac:dyDescent="0.3">
      <c r="B38" s="598">
        <f>SUM(B37:C37)</f>
        <v>27185</v>
      </c>
      <c r="C38" s="598"/>
      <c r="D38" s="598">
        <f>SUM(D37:E37)</f>
        <v>981321</v>
      </c>
      <c r="E38" s="598"/>
      <c r="F38" s="598">
        <f>SUM(F37:G37)</f>
        <v>150118</v>
      </c>
      <c r="G38" s="598"/>
      <c r="H38" s="598">
        <f>SUM(H37:I37)</f>
        <v>92708</v>
      </c>
      <c r="I38" s="598"/>
      <c r="J38" s="598">
        <f>SUM(J37:K37)</f>
        <v>11584</v>
      </c>
      <c r="K38" s="598"/>
      <c r="L38" s="598">
        <f>SUM(L37:M37)</f>
        <v>34857</v>
      </c>
      <c r="M38" s="598"/>
    </row>
    <row r="39" spans="1:14" ht="15.75" thickBot="1" x14ac:dyDescent="0.3">
      <c r="A39" s="1"/>
      <c r="B39" s="1"/>
    </row>
    <row r="40" spans="1:14" ht="15.75" thickBot="1" x14ac:dyDescent="0.3">
      <c r="A40" s="447" t="s">
        <v>32</v>
      </c>
      <c r="B40" s="448">
        <f>SUM(B37,D37,F37,H37,J37,L37)</f>
        <v>1288765</v>
      </c>
    </row>
    <row r="41" spans="1:14" ht="15.75" thickBot="1" x14ac:dyDescent="0.3">
      <c r="A41" s="447" t="s">
        <v>49</v>
      </c>
      <c r="B41" s="448">
        <f>SUM(C37,E37,G37,I37,K37,M37)</f>
        <v>9008</v>
      </c>
    </row>
    <row r="42" spans="1:14" ht="15.75" thickBot="1" x14ac:dyDescent="0.3">
      <c r="A42" s="447" t="s">
        <v>50</v>
      </c>
      <c r="B42" s="448">
        <f>SUM(B40:B41)</f>
        <v>1297773</v>
      </c>
    </row>
    <row r="43" spans="1:14" ht="15.75" thickBot="1" x14ac:dyDescent="0.3">
      <c r="B43" s="1"/>
    </row>
    <row r="44" spans="1:14" ht="15.75" thickBot="1" x14ac:dyDescent="0.3">
      <c r="B44" s="599" t="s">
        <v>103</v>
      </c>
      <c r="C44" s="599"/>
      <c r="D44" s="600" t="s">
        <v>77</v>
      </c>
      <c r="E44" s="600"/>
      <c r="F44" s="600" t="s">
        <v>59</v>
      </c>
      <c r="G44" s="600"/>
      <c r="H44" s="600" t="s">
        <v>46</v>
      </c>
      <c r="I44" s="600"/>
      <c r="J44" s="600" t="s">
        <v>39</v>
      </c>
      <c r="K44" s="600"/>
      <c r="L44" s="600" t="s">
        <v>47</v>
      </c>
      <c r="M44" s="600"/>
    </row>
    <row r="45" spans="1:14" ht="36" customHeight="1" thickBot="1" x14ac:dyDescent="0.3">
      <c r="B45" s="538" t="s">
        <v>100</v>
      </c>
      <c r="C45" s="538" t="s">
        <v>101</v>
      </c>
      <c r="D45" s="538" t="s">
        <v>100</v>
      </c>
      <c r="E45" s="538" t="s">
        <v>101</v>
      </c>
      <c r="F45" s="538" t="s">
        <v>100</v>
      </c>
      <c r="G45" s="538" t="s">
        <v>101</v>
      </c>
      <c r="H45" s="538" t="s">
        <v>100</v>
      </c>
      <c r="I45" s="538" t="s">
        <v>101</v>
      </c>
      <c r="J45" s="538" t="s">
        <v>100</v>
      </c>
      <c r="K45" s="538" t="s">
        <v>101</v>
      </c>
      <c r="L45" s="538" t="s">
        <v>100</v>
      </c>
      <c r="M45" s="538" t="s">
        <v>101</v>
      </c>
    </row>
    <row r="46" spans="1:14" ht="15.75" thickBot="1" x14ac:dyDescent="0.3">
      <c r="A46" s="446"/>
      <c r="B46" s="220">
        <f>B37/B40</f>
        <v>2.109383789907392E-2</v>
      </c>
      <c r="C46" s="220">
        <f>C37/B41</f>
        <v>0</v>
      </c>
      <c r="D46" s="220">
        <f>D37/B40</f>
        <v>0.75714657055397994</v>
      </c>
      <c r="E46" s="220">
        <f>E37/B41</f>
        <v>0.6146758436944938</v>
      </c>
      <c r="F46" s="220">
        <f>F37/B40</f>
        <v>0.11526616567023468</v>
      </c>
      <c r="G46" s="220">
        <f>G37/B41</f>
        <v>0.17395648312611012</v>
      </c>
      <c r="H46" s="220">
        <f>H37/B40</f>
        <v>7.1810609381850063E-2</v>
      </c>
      <c r="I46" s="220">
        <f>I37/B41</f>
        <v>1.7873001776198934E-2</v>
      </c>
      <c r="J46" s="220">
        <f>J37/B40</f>
        <v>8.9550849068682041E-3</v>
      </c>
      <c r="K46" s="220">
        <f>K37/B41</f>
        <v>4.7735346358792185E-3</v>
      </c>
      <c r="L46" s="220">
        <f>L37/B40</f>
        <v>2.5727731587993158E-2</v>
      </c>
      <c r="M46" s="220">
        <f>M37/B41</f>
        <v>0.18872113676731794</v>
      </c>
    </row>
    <row r="47" spans="1:14" ht="30.75" thickBot="1" x14ac:dyDescent="0.3">
      <c r="A47" s="221" t="s">
        <v>102</v>
      </c>
      <c r="B47" s="601">
        <f>B38/B42</f>
        <v>2.0947423008492241E-2</v>
      </c>
      <c r="C47" s="601"/>
      <c r="D47" s="601">
        <f>D38/B42</f>
        <v>0.75615766393660522</v>
      </c>
      <c r="E47" s="601"/>
      <c r="F47" s="601">
        <f>F38/B42</f>
        <v>0.1156735422912944</v>
      </c>
      <c r="G47" s="601"/>
      <c r="H47" s="601">
        <f>H38/B42</f>
        <v>7.143622189704979E-2</v>
      </c>
      <c r="I47" s="601"/>
      <c r="J47" s="601">
        <f>J38/B42</f>
        <v>8.9260602586122527E-3</v>
      </c>
      <c r="K47" s="601"/>
      <c r="L47" s="601">
        <f>L38/B42</f>
        <v>2.6859088607946075E-2</v>
      </c>
      <c r="M47" s="601"/>
      <c r="N47" s="445"/>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07-2024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2024-09-04T22:06:58Z</dcterms:modified>
</cp:coreProperties>
</file>