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4\6. Juni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6-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PROVINCIA'!$A$10:$CL$151</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0" i="26" l="1"/>
  <c r="AY150" i="26"/>
  <c r="AX150" i="26"/>
  <c r="X161" i="27"/>
  <c r="W161" i="27"/>
  <c r="V161" i="27"/>
  <c r="T161" i="27"/>
  <c r="S161" i="27"/>
  <c r="R161" i="27"/>
  <c r="AZ149" i="26" l="1"/>
  <c r="AY149" i="26"/>
  <c r="AX149" i="26"/>
  <c r="S160" i="27" l="1"/>
  <c r="R160" i="27"/>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<sst xmlns="http://schemas.openxmlformats.org/spreadsheetml/2006/main" count="236" uniqueCount="110">
  <si>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</si>
  <si>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</si>
  <si>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</si>
  <si>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</si>
  <si>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</si>
  <si>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</si>
  <si>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</si>
  <si>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</si>
  <si>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</si>
  <si>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</si>
  <si>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</si>
  <si>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</si>
  <si>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</si>
  <si>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</si>
  <si>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</si>
  <si>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</si>
  <si>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</si>
  <si>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</si>
  <si>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</si>
  <si>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</si>
  <si>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</si>
  <si>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</si>
  <si>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</si>
  <si>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</si>
  <si>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</si>
  <si>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</si>
  <si>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</si>
  <si>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</si>
  <si>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</si>
  <si>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</si>
  <si>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</si>
  <si>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</si>
  <si>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</si>
  <si>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</si>
  <si>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</si>
  <si>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</si>
  <si>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</si>
  <si>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</si>
  <si>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</si>
  <si>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</si>
  <si>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</si>
  <si>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</si>
  <si>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</si>
  <si>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</si>
  <si>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</si>
  <si>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</si>
  <si>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</si>
  <si>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</si>
  <si>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</si>
  <si>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</si>
  <si>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</si>
  <si>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</si>
  <si>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</si>
  <si>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</si>
  <si>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</si>
  <si>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</si>
  <si>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</si>
  <si>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</si>
  <si>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</si>
  <si>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</si>
  <si>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</si>
  <si>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</si>
  <si>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</si>
  <si>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</si>
  <si>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</si>
  <si>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</si>
  <si>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</si>
  <si>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</si>
  <si>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</si>
  <si>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</si>
  <si>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</si>
  <si>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</si>
  <si>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</si>
  <si>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</si>
  <si>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</si>
  <si>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</si>
  <si>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</si>
  <si>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</si>
  <si>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</si>
  <si>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</si>
  <si>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</si>
  <si>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</si>
  <si>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</si>
  <si>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</si>
  <si>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</si>
  <si>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</si>
  <si>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</si>
  <si>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</si>
  <si>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</si>
  <si>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</si>
  <si>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</si>
  <si>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</si>
  <si>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</si>
  <si>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</si>
  <si>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</si>
  <si>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</si>
  <si>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</si>
  <si>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</si>
  <si>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</si>
  <si>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</si>
  <si>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</si>
  <si>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</si>
  <si>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</si>
  <si>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</si>
  <si>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</si>
  <si>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</si>
  <si>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</si>
  <si>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</si>
  <si>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Julio de 2024</t>
  </si>
  <si>
    <t>Fecha de corte: Junio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</si>
</sst>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'06-2024 POR OPERADOR Y PROVINCI'!$B$44:$M$44</c15:sqref>
                  </c15:fullRef>
                </c:ext>
              </c:extLst>
              <c:f>('06-2024 POR OPERADOR Y PROVINCI'!$B$44,'06-2024 POR OPERADOR Y PROVINCI'!$D$44,'06-2024 POR OPERADOR Y PROVINCI'!$F$44,'06-2024 POR OPERADOR Y PROVINCI'!$H$44,'06-2024 POR OPERADOR Y PROVINCI'!$J$44,'06-2024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'06-2024 POR OPERADOR Y PROVINCI'!$B$47:$M$47</c15:sqref>
                  </c15:fullRef>
                </c:ext>
              </c:extLst>
              <c:f>('06-2024 POR OPERADOR Y PROVINCI'!$B$47,'06-2024 POR OPERADOR Y PROVINCI'!$D$47,'06-2024 POR OPERADOR Y PROVINCI'!$F$47,'06-2024 POR OPERADOR Y PROVINCI'!$H$47,'06-2024 POR OPERADOR Y PROVINCI'!$J$47,'06-2024 POR OPERADOR Y PROVINCI'!$L$47)</c:f>
              <c:numCache>
                <c:formatCode>0.00%</c:formatCode>
                <c:ptCount val="6"/>
                <c:pt idx="0">
                  <c:v>2.0520032904837542E-2</c:v>
                </c:pt>
                <c:pt idx="1">
                  <c:v>0.75707055964759984</c:v>
                </c:pt>
                <c:pt idx="2">
                  <c:v>0.11576513224484535</c:v>
                </c:pt>
                <c:pt idx="3">
                  <c:v>7.0662001357135004E-2</c:v>
                </c:pt>
                <c:pt idx="4">
                  <c:v>8.7250891804496744E-3</c:v>
                </c:pt>
                <c:pt idx="5">
                  <c:v>2.7257184665132623E-2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'06-2024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'06-2024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'06-2024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'06-2024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'06-2024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'06-2024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0"/>
  <sheetViews>
    <sheetView showGridLines="0" topLeftCell="A2" zoomScaleNormal="100" workbookViewId="0">
      <pane ySplit="10" topLeftCell="A141" activePane="bottomLeft" state="frozen"/>
      <selection activeCell="A2" sqref="A2"/>
      <selection pane="bottomLeft" activeCell="A162" sqref="A162"/>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Julio de 2024</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Junio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9" t="s">
        <v>35</v>
      </c>
      <c r="B10" s="575" t="s">
        <v>60</v>
      </c>
      <c r="C10" s="566"/>
      <c r="D10" s="565" t="s">
        <v>36</v>
      </c>
      <c r="E10" s="566"/>
      <c r="F10" s="565" t="s">
        <v>37</v>
      </c>
      <c r="G10" s="566"/>
      <c r="H10" s="565" t="s">
        <v>59</v>
      </c>
      <c r="I10" s="566"/>
      <c r="J10" s="565" t="s">
        <v>38</v>
      </c>
      <c r="K10" s="566"/>
      <c r="L10" s="563" t="s">
        <v>103</v>
      </c>
      <c r="M10" s="564"/>
      <c r="N10" s="565" t="s">
        <v>39</v>
      </c>
      <c r="O10" s="566"/>
      <c r="P10" s="565" t="s">
        <v>40</v>
      </c>
      <c r="Q10" s="566"/>
      <c r="R10" s="565" t="s">
        <v>41</v>
      </c>
      <c r="S10" s="566"/>
      <c r="T10" s="567" t="s">
        <v>42</v>
      </c>
      <c r="U10" s="569" t="s">
        <v>43</v>
      </c>
      <c r="V10" s="560" t="s">
        <v>87</v>
      </c>
      <c r="W10" s="560" t="s">
        <v>88</v>
      </c>
      <c r="X10" s="560" t="s">
        <v>44</v>
      </c>
      <c r="Y10" s="562"/>
    </row>
    <row r="11" spans="1:25" s="136" customFormat="1" ht="38.25" customHeight="1" thickBot="1" x14ac:dyDescent="0.25">
      <c r="A11" s="574"/>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68"/>
      <c r="U11" s="570"/>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B91+D91+F91+H91+J91+L91+N91+P162</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B92+D92+F92+H92+J92+L92+N92+P163</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B93+D93+F93+H93+J93+L93+N93+P164</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B94+D94+F94+H94+J94+L94+N94+P167</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B95+D95+F95+H95+J95+L95+N95+P168</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B96+D96+F96+H96+J96+L96+N96+P169</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B97+D97+F97+H97+J97+L97+N97+P171</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B98+D98+F98+H98+J98+L98+N98+P172</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B99+D99+F99+H99+J99+L99+N99+P173</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B100+D100+F100+H100+J100+L100+N100+P174</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B101+D101+F101+H101+J101+L101+N101+P175</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B102+D102+F102+H102+J102+L102+N102+P176</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B103+D103+F103+H103+J103+L103+N103+P177</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B104+D104+F104+H104+J104+L104+N104+P178</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B105+D105+F105+H105+J105+L105+N105+P179</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B106+D106+F106+H106+J106+L106+N106+P180</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B107+D107+F107+H107+J107+L107+N107+P181</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B108+D108+F108+H108+J108+L108+N108+P182</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B109+D109+F109+H109+J109+L109+N109+P183</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B110+D110+F110+H110+J110+L110+N110+P184</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B111+D111+F111+H111+J111+L111+N111+P185</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B112+D112+F112+H112+J112+L112+N112+P186</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B113+D113+F113+H113+J113+L113+N113+P187</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B114+D114+F114+H114+J114+L114+N114+P188</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B115+D115+F115+H115+J115+L115+N115+P189</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B116+D116+F116+H116+J116+L116+N116+P190</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B117+D117+F117+H117+J117+L117+N117+P191</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B118+D118+F118+H118+J118+L118+N118+P192</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B119+D119+F119+H119+J119+L119+N119+P193</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B120+D120+F120+H120+J120+L120+N120+P194</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B121+D121+F121+H121+J121+L121+N121+P195</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B122+D122+F122+H122+J122+L122+N122+P196</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B123+D123+F123+H123+J123+L123+N123+P197</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B124+D124+F124+H124+J124+L124+N124+P198</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B125+D125+F125+H125+J125+L125+N125+P199</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B126+D126+F126+H126+J126+L126+N126+P200</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B127+D127+F127+H127+J127+L127+N127+P201</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B128+D128+F128+H128+J128+L128+N128+P202</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B129+D129+F129+H129+J129+L129+N129+P203</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B130+D130+F130+H130+J130+L130+N130+P204</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B131+D131+F131+H131+J131+L131+N131+P204</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B132+D132+F132+H132+J132+L132+N132+P205</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B133+D133+F133+H133+J133+L133+N133+P206</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B134+D134+F134+H134+J134+L134+N134+P207</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B135+D135+F135+H135+J135+L135+N135+P208</f>
        <v>1759492</v>
      </c>
      <c r="S135" s="357">
        <f t="shared" ref="S135:S161" si="61">C135+E135+G135+I135+K135+M135+O135+Q135</f>
        <v>11329</v>
      </c>
      <c r="T135" s="531">
        <f t="shared" ref="T135:T142" si="62">R135+S135</f>
        <v>1770821</v>
      </c>
      <c r="U135" s="534">
        <v>17989912</v>
      </c>
      <c r="V135" s="532">
        <f t="shared" ref="V135:W161"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B136+D136+F136+H136+J136+L136+N136+P209</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B137+D137+F137+H137+J137+L137+N137+P210</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B138+D138+F138+H138+J138+L138+N138+P211</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B139+D139+F139+H139+J139+L139+N139+P212</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B140+D140+F140+H140+J140+L140+N140+P213</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B141+D141+F141+H141+J141+L141+N141+P214</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B142+D142+F142+H142+J142+L142+N142+P215</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B143+D143+F143+H143+J143+L143+N143+P216</f>
        <v>1633952</v>
      </c>
      <c r="S143" s="357">
        <f t="shared" si="61"/>
        <v>10286</v>
      </c>
      <c r="T143" s="531">
        <f t="shared" ref="T143:T161" si="65">R143+S143</f>
        <v>1644238</v>
      </c>
      <c r="U143" s="534">
        <v>17989912</v>
      </c>
      <c r="V143" s="532">
        <f t="shared" si="63"/>
        <v>-1.706589762145819E-2</v>
      </c>
      <c r="W143" s="532">
        <f t="shared" si="63"/>
        <v>-1.3427968540187992E-2</v>
      </c>
      <c r="X143" s="532">
        <f t="shared" ref="X143:X161"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B144+D144+F144+H144+J144+L144+N144+P217</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B145+D145+F145+H145+J145+L145+N145+P218</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B146+D146+F146+H146+J146+L146+N146+P219</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B147+D147+F147+H147+J147+L147+N147+P220</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B148+D148+F148+H148+J148+L148+N148+P221</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B149+D149+F149+H149+J149+L149+N149+P222</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B150+D150+F150+H150+J150+L150+N150+P223</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B151+D151+F151+H151+J151+L151+N151+P224</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B152+D152+F152+H152+J152+L152+N152+P225</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B153+D153+F153+H153+J153+L153+N153+P226</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B154+D154+F154+H154+J154+L154+N154+P227</f>
        <v>1440898</v>
      </c>
      <c r="S154" s="357">
        <f t="shared" si="61"/>
        <v>9390</v>
      </c>
      <c r="T154" s="531">
        <f t="shared" si="65"/>
        <v>1450288</v>
      </c>
      <c r="U154" s="534">
        <v>18205188</v>
      </c>
      <c r="V154" s="532">
        <f t="shared" si="63"/>
        <v>-1.1180422594170973E-2</v>
      </c>
      <c r="W154" s="532">
        <f t="shared" si="63"/>
        <v>-1.1578947368421053E-2</v>
      </c>
      <c r="X154" s="532">
        <f t="shared" si="66"/>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B155+D155+F155+H155+J155+L155+N155+P228</f>
        <v>1425080</v>
      </c>
      <c r="S155" s="357">
        <f t="shared" si="61"/>
        <v>9361</v>
      </c>
      <c r="T155" s="531">
        <f t="shared" si="65"/>
        <v>1434441</v>
      </c>
      <c r="U155" s="534">
        <v>18205188</v>
      </c>
      <c r="V155" s="532">
        <f t="shared" si="63"/>
        <v>-1.0977876296587268E-2</v>
      </c>
      <c r="W155" s="532">
        <f t="shared" si="63"/>
        <v>-3.08839190628328E-3</v>
      </c>
      <c r="X155" s="532">
        <f t="shared" si="66"/>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B156+D156+F156+H156+J156+L156+N156+P229</f>
        <v>1401040</v>
      </c>
      <c r="S156" s="357">
        <f t="shared" si="61"/>
        <v>9240</v>
      </c>
      <c r="T156" s="531">
        <f t="shared" si="65"/>
        <v>1410280</v>
      </c>
      <c r="U156" s="534">
        <v>17893324</v>
      </c>
      <c r="V156" s="532">
        <f t="shared" si="63"/>
        <v>-1.6869228394195412E-2</v>
      </c>
      <c r="W156" s="532">
        <f t="shared" si="63"/>
        <v>-1.2925969447708578E-2</v>
      </c>
      <c r="X156" s="532">
        <f t="shared" si="66"/>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B157+D157+F157+H157+J157+L157+N157+P230</f>
        <v>1383731</v>
      </c>
      <c r="S157" s="357">
        <f t="shared" si="61"/>
        <v>9276</v>
      </c>
      <c r="T157" s="531">
        <f t="shared" si="65"/>
        <v>1393007</v>
      </c>
      <c r="U157" s="534">
        <v>17893324</v>
      </c>
      <c r="V157" s="532">
        <f>(R157-R156)/R156</f>
        <v>-1.2354393878832868E-2</v>
      </c>
      <c r="W157" s="532">
        <f t="shared" si="63"/>
        <v>3.8961038961038961E-3</v>
      </c>
      <c r="X157" s="532">
        <f t="shared" si="66"/>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B158+D158+F158+H158+J158+L158+N158+P231</f>
        <v>1365298</v>
      </c>
      <c r="S158" s="357">
        <f t="shared" si="61"/>
        <v>9228</v>
      </c>
      <c r="T158" s="531">
        <f t="shared" si="65"/>
        <v>1374526</v>
      </c>
      <c r="U158" s="534">
        <v>17893324</v>
      </c>
      <c r="V158" s="532">
        <f>(R158-R157)/R157</f>
        <v>-1.3321230788354095E-2</v>
      </c>
      <c r="W158" s="532">
        <f t="shared" si="63"/>
        <v>-5.1746442432082798E-3</v>
      </c>
      <c r="X158" s="532">
        <f t="shared" si="66"/>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B159+D159+F159+H159+J159+L159+N159+P232</f>
        <v>1346725</v>
      </c>
      <c r="S159" s="357">
        <f t="shared" si="61"/>
        <v>9175</v>
      </c>
      <c r="T159" s="531">
        <f t="shared" si="65"/>
        <v>1355900</v>
      </c>
      <c r="U159" s="534">
        <v>17893324</v>
      </c>
      <c r="V159" s="532">
        <f>(R159-R158)/R158</f>
        <v>-1.3603623531273026E-2</v>
      </c>
      <c r="W159" s="532">
        <f t="shared" si="63"/>
        <v>-5.7433896835717381E-3</v>
      </c>
      <c r="X159" s="532">
        <f t="shared" si="66"/>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B160+D160+F160+H160+J160+L160+N160+P233</f>
        <v>1328988</v>
      </c>
      <c r="S160" s="357">
        <f t="shared" si="61"/>
        <v>9145</v>
      </c>
      <c r="T160" s="531">
        <f t="shared" si="65"/>
        <v>1338133</v>
      </c>
      <c r="U160" s="534">
        <v>17893324</v>
      </c>
      <c r="V160" s="532">
        <f>(R160-R159)/R159</f>
        <v>-1.3170469100967161E-2</v>
      </c>
      <c r="W160" s="532">
        <f t="shared" si="63"/>
        <v>-3.2697547683923707E-3</v>
      </c>
      <c r="X160" s="532">
        <f t="shared" si="66"/>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B161+D161+F161+H161+J161+L161+N161+P234</f>
        <v>1309876</v>
      </c>
      <c r="S161" s="357">
        <f t="shared" si="61"/>
        <v>9079</v>
      </c>
      <c r="T161" s="531">
        <f t="shared" si="65"/>
        <v>1318955</v>
      </c>
      <c r="U161" s="534">
        <v>17893324</v>
      </c>
      <c r="V161" s="532">
        <f>(R161-R160)/R160</f>
        <v>-1.4380867246355874E-2</v>
      </c>
      <c r="W161" s="532">
        <f t="shared" si="63"/>
        <v>-7.2170585019136141E-3</v>
      </c>
      <c r="X161" s="532">
        <f t="shared" si="66"/>
        <v>7.3712128612883773E-2</v>
      </c>
      <c r="Y161" s="487"/>
    </row>
    <row r="162" spans="1:25" s="136" customFormat="1" x14ac:dyDescent="0.2">
      <c r="A162" s="135"/>
      <c r="B162" s="135" t="s">
        <v>62</v>
      </c>
      <c r="C162" s="135"/>
      <c r="D162" s="135"/>
      <c r="E162" s="135"/>
      <c r="F162" s="135"/>
      <c r="G162" s="135"/>
      <c r="H162" s="217"/>
      <c r="I162" s="135"/>
      <c r="J162" s="135"/>
      <c r="K162" s="135"/>
      <c r="L162" s="135"/>
      <c r="M162" s="135"/>
      <c r="N162" s="135"/>
      <c r="O162" s="135"/>
      <c r="P162" s="135"/>
      <c r="Q162" s="135"/>
      <c r="R162" s="135"/>
      <c r="S162" s="135"/>
      <c r="T162" s="135"/>
      <c r="U162" s="135"/>
      <c r="V162" s="135"/>
      <c r="W162" s="135"/>
      <c r="X162" s="135"/>
      <c r="Y162" s="135"/>
    </row>
    <row r="163" spans="1:25" s="136" customFormat="1" x14ac:dyDescent="0.2">
      <c r="A163" s="135"/>
      <c r="B163" s="135" t="s">
        <v>63</v>
      </c>
      <c r="C163" s="135" t="s">
        <v>61</v>
      </c>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row>
    <row r="164" spans="1:25" s="136" customFormat="1" x14ac:dyDescent="0.2">
      <c r="A164" s="135"/>
      <c r="B164" s="135" t="s">
        <v>64</v>
      </c>
      <c r="C164" s="135" t="s">
        <v>76</v>
      </c>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row>
    <row r="165" spans="1:25" s="136" customFormat="1" x14ac:dyDescent="0.2">
      <c r="A165" s="487"/>
      <c r="B165" s="487" t="s">
        <v>79</v>
      </c>
      <c r="C165" s="487" t="s">
        <v>80</v>
      </c>
      <c r="D165" s="487"/>
      <c r="E165" s="487"/>
      <c r="F165" s="487"/>
      <c r="G165" s="487"/>
      <c r="H165" s="487"/>
      <c r="I165" s="487"/>
      <c r="J165" s="487"/>
      <c r="K165" s="487"/>
      <c r="L165" s="487"/>
      <c r="M165" s="487"/>
      <c r="N165" s="487"/>
      <c r="O165" s="487"/>
      <c r="P165" s="487"/>
      <c r="Q165" s="487"/>
      <c r="R165" s="487"/>
      <c r="S165" s="487"/>
      <c r="T165" s="487"/>
      <c r="U165" s="487"/>
      <c r="V165" s="487"/>
      <c r="W165" s="487"/>
      <c r="X165" s="487"/>
      <c r="Y165" s="487"/>
    </row>
    <row r="166" spans="1:25" s="136" customFormat="1" x14ac:dyDescent="0.2">
      <c r="A166" s="487"/>
      <c r="B166" s="487" t="s">
        <v>81</v>
      </c>
      <c r="C166" s="573" t="s">
        <v>82</v>
      </c>
      <c r="D166" s="573"/>
      <c r="E166" s="573"/>
      <c r="F166" s="573"/>
      <c r="G166" s="573"/>
      <c r="H166" s="573"/>
      <c r="I166" s="573"/>
      <c r="J166" s="573"/>
      <c r="K166" s="573"/>
      <c r="L166" s="573"/>
      <c r="M166" s="573"/>
      <c r="N166" s="573"/>
      <c r="O166" s="573"/>
      <c r="P166" s="573"/>
      <c r="Q166" s="487"/>
      <c r="R166" s="487"/>
      <c r="S166" s="487"/>
      <c r="T166" s="487"/>
      <c r="U166" s="487"/>
      <c r="V166" s="487"/>
      <c r="W166" s="487"/>
      <c r="X166" s="487"/>
      <c r="Y166" s="487"/>
    </row>
    <row r="167" spans="1:25" ht="30.75" customHeight="1" x14ac:dyDescent="0.2">
      <c r="B167" s="217"/>
      <c r="C167" s="573"/>
      <c r="D167" s="573"/>
      <c r="E167" s="573"/>
      <c r="F167" s="573"/>
      <c r="G167" s="573"/>
      <c r="H167" s="573"/>
      <c r="I167" s="573"/>
      <c r="J167" s="573"/>
      <c r="K167" s="573"/>
      <c r="L167" s="573"/>
      <c r="M167" s="573"/>
      <c r="N167" s="573"/>
      <c r="O167" s="573"/>
      <c r="P167" s="573"/>
    </row>
    <row r="168" spans="1:25" x14ac:dyDescent="0.2">
      <c r="B168" s="135" t="s">
        <v>74</v>
      </c>
      <c r="C168" s="135" t="s">
        <v>75</v>
      </c>
      <c r="F168" s="217"/>
    </row>
    <row r="169" spans="1:25" x14ac:dyDescent="0.2">
      <c r="B169" s="135" t="s">
        <v>104</v>
      </c>
      <c r="C169" s="571" t="s">
        <v>105</v>
      </c>
      <c r="D169" s="571"/>
      <c r="E169" s="571"/>
      <c r="F169" s="571"/>
      <c r="G169" s="571"/>
      <c r="H169" s="571"/>
      <c r="I169" s="571"/>
      <c r="J169" s="571"/>
      <c r="K169" s="571"/>
      <c r="L169" s="571"/>
      <c r="M169" s="571"/>
      <c r="N169" s="571"/>
      <c r="O169" s="571"/>
      <c r="P169" s="571"/>
    </row>
    <row r="170" spans="1:25" s="487" customFormat="1" ht="47.25" customHeight="1" x14ac:dyDescent="0.2">
      <c r="B170" s="487" t="s">
        <v>106</v>
      </c>
      <c r="C170" s="572" t="s">
        <v>107</v>
      </c>
      <c r="D170" s="572"/>
      <c r="E170" s="572"/>
      <c r="F170" s="572"/>
      <c r="G170" s="572"/>
      <c r="H170" s="572"/>
      <c r="I170" s="572"/>
      <c r="J170" s="572"/>
      <c r="K170" s="572"/>
      <c r="L170" s="572"/>
      <c r="M170" s="572"/>
      <c r="N170" s="572"/>
      <c r="O170" s="572"/>
      <c r="P170" s="572"/>
    </row>
    <row r="171" spans="1:25" ht="12.75" x14ac:dyDescent="0.2">
      <c r="A171" s="576" t="s">
        <v>64</v>
      </c>
      <c r="B171" s="576"/>
      <c r="C171" s="577" t="s">
        <v>70</v>
      </c>
      <c r="D171" s="577"/>
      <c r="E171" s="577"/>
      <c r="F171" s="577"/>
      <c r="G171" s="577"/>
      <c r="H171" s="577"/>
      <c r="I171" s="577"/>
      <c r="J171" s="577"/>
      <c r="K171" s="577"/>
      <c r="L171" s="577"/>
      <c r="M171" s="577"/>
      <c r="N171" s="577"/>
      <c r="O171" s="577"/>
      <c r="P171" s="577"/>
    </row>
    <row r="172" spans="1:25" ht="15" x14ac:dyDescent="0.25">
      <c r="A172" s="576"/>
      <c r="B172" s="576"/>
      <c r="C172" s="235"/>
      <c r="D172" s="236" t="s">
        <v>65</v>
      </c>
      <c r="E172" s="577" t="s">
        <v>66</v>
      </c>
      <c r="F172" s="578"/>
      <c r="G172" s="578"/>
      <c r="H172" s="578"/>
      <c r="I172" s="578"/>
      <c r="J172" s="578"/>
      <c r="K172" s="578"/>
      <c r="L172" s="578"/>
      <c r="M172" s="578"/>
      <c r="N172" s="578"/>
      <c r="O172" s="578"/>
      <c r="P172" s="578"/>
    </row>
    <row r="173" spans="1:25" ht="15" x14ac:dyDescent="0.25">
      <c r="A173" s="237"/>
      <c r="B173" s="237"/>
      <c r="C173" s="238"/>
      <c r="D173" s="236" t="s">
        <v>67</v>
      </c>
      <c r="E173" s="579" t="s">
        <v>68</v>
      </c>
      <c r="F173" s="580"/>
      <c r="G173" s="580"/>
      <c r="H173" s="580"/>
      <c r="I173" s="580"/>
      <c r="J173" s="580"/>
      <c r="K173" s="580"/>
      <c r="L173" s="580"/>
      <c r="M173" s="580"/>
      <c r="N173" s="580"/>
      <c r="O173" s="580"/>
      <c r="P173" s="581"/>
    </row>
    <row r="174" spans="1:25" ht="15" x14ac:dyDescent="0.25">
      <c r="A174" s="237"/>
      <c r="B174" s="237"/>
      <c r="C174" s="239"/>
      <c r="D174" s="236" t="s">
        <v>69</v>
      </c>
      <c r="E174" s="582" t="s">
        <v>71</v>
      </c>
      <c r="F174" s="583"/>
      <c r="G174" s="583"/>
      <c r="H174" s="583"/>
      <c r="I174" s="583"/>
      <c r="J174" s="583"/>
      <c r="K174" s="583"/>
      <c r="L174" s="583"/>
      <c r="M174" s="583"/>
      <c r="N174" s="583"/>
      <c r="O174" s="583"/>
      <c r="P174" s="584"/>
    </row>
    <row r="175" spans="1:25" ht="15" x14ac:dyDescent="0.2">
      <c r="C175" s="276"/>
      <c r="D175" s="557" t="s">
        <v>72</v>
      </c>
      <c r="E175" s="558"/>
      <c r="F175" s="558"/>
      <c r="G175" s="558"/>
      <c r="H175" s="558"/>
      <c r="I175" s="558"/>
      <c r="J175" s="558"/>
      <c r="K175" s="558"/>
      <c r="L175" s="558"/>
      <c r="M175" s="558"/>
      <c r="N175" s="558"/>
      <c r="O175" s="558"/>
      <c r="P175" s="559"/>
    </row>
    <row r="178" spans="3:14" x14ac:dyDescent="0.2">
      <c r="C178" s="217"/>
      <c r="E178" s="217"/>
      <c r="H178" s="217"/>
      <c r="J178" s="217"/>
      <c r="N178" s="217"/>
    </row>
    <row r="179" spans="3:14" x14ac:dyDescent="0.2">
      <c r="C179" s="217"/>
      <c r="E179" s="217"/>
      <c r="H179" s="217"/>
      <c r="J179" s="217"/>
      <c r="N179" s="217"/>
    </row>
    <row r="180" spans="3:14" x14ac:dyDescent="0.2">
      <c r="C180" s="217"/>
      <c r="E180" s="217"/>
      <c r="H180" s="217"/>
      <c r="J180" s="217"/>
      <c r="N180" s="217"/>
    </row>
  </sheetData>
  <mergeCells count="25">
    <mergeCell ref="A171:B172"/>
    <mergeCell ref="C171:P171"/>
    <mergeCell ref="E172:P172"/>
    <mergeCell ref="E173:P173"/>
    <mergeCell ref="E174:P174"/>
    <mergeCell ref="A10:A11"/>
    <mergeCell ref="B10:C10"/>
    <mergeCell ref="D10:E10"/>
    <mergeCell ref="F10:G10"/>
    <mergeCell ref="H10:I10"/>
    <mergeCell ref="D175:P175"/>
    <mergeCell ref="V10:V11"/>
    <mergeCell ref="W10:W11"/>
    <mergeCell ref="X10:X11"/>
    <mergeCell ref="Y10:Y11"/>
    <mergeCell ref="L10:M10"/>
    <mergeCell ref="N10:O10"/>
    <mergeCell ref="P10:Q10"/>
    <mergeCell ref="R10:S10"/>
    <mergeCell ref="T10:T11"/>
    <mergeCell ref="U10:U11"/>
    <mergeCell ref="J10:K10"/>
    <mergeCell ref="C169:P169"/>
    <mergeCell ref="C170:P170"/>
    <mergeCell ref="C166:P167"/>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A151" sqref="A151"/>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Julio de 2024</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Junio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5"/>
      <c r="H38" s="585"/>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2: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2: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2: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2: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1"/>
  <sheetViews>
    <sheetView showGridLines="0" topLeftCell="AT1" zoomScale="85" zoomScaleNormal="85" workbookViewId="0">
      <pane ySplit="11" topLeftCell="A136" activePane="bottomLeft" state="frozen"/>
      <selection pane="bottomLeft" activeCell="BA155" sqref="BA155"/>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Julio de 2024</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Junio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6" t="s">
        <v>7</v>
      </c>
      <c r="B10" s="594" t="s">
        <v>8</v>
      </c>
      <c r="C10" s="595"/>
      <c r="D10" s="594" t="s">
        <v>9</v>
      </c>
      <c r="E10" s="595"/>
      <c r="F10" s="594" t="s">
        <v>10</v>
      </c>
      <c r="G10" s="595"/>
      <c r="H10" s="594" t="s">
        <v>11</v>
      </c>
      <c r="I10" s="595"/>
      <c r="J10" s="594" t="s">
        <v>12</v>
      </c>
      <c r="K10" s="595"/>
      <c r="L10" s="594" t="s">
        <v>13</v>
      </c>
      <c r="M10" s="595"/>
      <c r="N10" s="594" t="s">
        <v>14</v>
      </c>
      <c r="O10" s="595"/>
      <c r="P10" s="594" t="s">
        <v>15</v>
      </c>
      <c r="Q10" s="595"/>
      <c r="R10" s="594" t="s">
        <v>16</v>
      </c>
      <c r="S10" s="595"/>
      <c r="T10" s="594" t="s">
        <v>17</v>
      </c>
      <c r="U10" s="595"/>
      <c r="V10" s="594" t="s">
        <v>18</v>
      </c>
      <c r="W10" s="595"/>
      <c r="X10" s="594" t="s">
        <v>19</v>
      </c>
      <c r="Y10" s="595"/>
      <c r="Z10" s="594" t="s">
        <v>20</v>
      </c>
      <c r="AA10" s="595"/>
      <c r="AB10" s="594" t="s">
        <v>21</v>
      </c>
      <c r="AC10" s="595"/>
      <c r="AD10" s="594" t="s">
        <v>22</v>
      </c>
      <c r="AE10" s="595"/>
      <c r="AF10" s="594" t="s">
        <v>23</v>
      </c>
      <c r="AG10" s="595"/>
      <c r="AH10" s="594" t="s">
        <v>24</v>
      </c>
      <c r="AI10" s="595"/>
      <c r="AJ10" s="594" t="s">
        <v>25</v>
      </c>
      <c r="AK10" s="595"/>
      <c r="AL10" s="594" t="s">
        <v>26</v>
      </c>
      <c r="AM10" s="595"/>
      <c r="AN10" s="594" t="s">
        <v>27</v>
      </c>
      <c r="AO10" s="595"/>
      <c r="AP10" s="594" t="s">
        <v>28</v>
      </c>
      <c r="AQ10" s="595"/>
      <c r="AR10" s="594" t="s">
        <v>29</v>
      </c>
      <c r="AS10" s="595"/>
      <c r="AT10" s="594" t="s">
        <v>30</v>
      </c>
      <c r="AU10" s="595"/>
      <c r="AV10" s="586" t="s">
        <v>31</v>
      </c>
      <c r="AW10" s="587"/>
      <c r="AX10" s="588" t="s">
        <v>85</v>
      </c>
      <c r="AY10" s="590" t="s">
        <v>96</v>
      </c>
      <c r="AZ10" s="592" t="s">
        <v>97</v>
      </c>
      <c r="BA10" s="3"/>
    </row>
    <row r="11" spans="1:53" ht="24.75" customHeight="1" thickBot="1" x14ac:dyDescent="0.3">
      <c r="A11" s="597"/>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89"/>
      <c r="AY11" s="591"/>
      <c r="AZ11" s="593"/>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0"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SUM(AX146:AY146)</f>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SUM(AX147:AY147)</f>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SUM(AX148:AY148)</f>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SUM(AX149:AY149)</f>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SUM(AX150:AY150)</f>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x14ac:dyDescent="0.25">
      <c r="B151" s="1" t="s">
        <v>33</v>
      </c>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Julio de 2024</v>
      </c>
      <c r="B7" s="462"/>
      <c r="C7" s="462"/>
      <c r="D7" s="462"/>
      <c r="E7" s="462"/>
      <c r="F7" s="462"/>
      <c r="G7" s="462"/>
      <c r="H7" s="462"/>
      <c r="I7" s="462"/>
      <c r="J7" s="462"/>
      <c r="K7" s="462"/>
      <c r="L7" s="470" t="s">
        <v>5</v>
      </c>
      <c r="M7" s="463"/>
    </row>
    <row r="8" spans="1:13" ht="15.75" thickBot="1" x14ac:dyDescent="0.3">
      <c r="A8" s="482" t="str">
        <f>Índice!B8</f>
        <v>Fecha de corte: Junio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103</v>
      </c>
      <c r="C11" s="599"/>
      <c r="D11" s="600" t="s">
        <v>77</v>
      </c>
      <c r="E11" s="600"/>
      <c r="F11" s="600" t="s">
        <v>59</v>
      </c>
      <c r="G11" s="600"/>
      <c r="H11" s="600" t="s">
        <v>46</v>
      </c>
      <c r="I11" s="600"/>
      <c r="J11" s="600" t="s">
        <v>39</v>
      </c>
      <c r="K11" s="600"/>
      <c r="L11" s="600" t="s">
        <v>47</v>
      </c>
      <c r="M11" s="600"/>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11934</v>
      </c>
      <c r="E13" s="520">
        <v>23</v>
      </c>
      <c r="F13" s="520">
        <v>342</v>
      </c>
      <c r="G13" s="520">
        <v>0</v>
      </c>
      <c r="H13" s="520">
        <v>93039</v>
      </c>
      <c r="I13" s="520">
        <v>161</v>
      </c>
      <c r="J13" s="520">
        <v>38</v>
      </c>
      <c r="K13" s="520"/>
      <c r="L13" s="520">
        <v>510</v>
      </c>
      <c r="M13" s="520">
        <v>27</v>
      </c>
    </row>
    <row r="14" spans="1:13" x14ac:dyDescent="0.25">
      <c r="A14" s="339" t="s">
        <v>9</v>
      </c>
      <c r="B14" s="521"/>
      <c r="C14" s="521"/>
      <c r="D14" s="521">
        <v>15184</v>
      </c>
      <c r="E14" s="521">
        <v>105</v>
      </c>
      <c r="F14" s="521"/>
      <c r="G14" s="521"/>
      <c r="H14" s="521"/>
      <c r="I14" s="521"/>
      <c r="J14" s="521">
        <v>2</v>
      </c>
      <c r="K14" s="521"/>
      <c r="L14" s="521"/>
      <c r="M14" s="521"/>
    </row>
    <row r="15" spans="1:13" x14ac:dyDescent="0.25">
      <c r="A15" s="339" t="s">
        <v>10</v>
      </c>
      <c r="B15" s="521"/>
      <c r="C15" s="521"/>
      <c r="D15" s="521">
        <v>15453</v>
      </c>
      <c r="E15" s="521">
        <v>4</v>
      </c>
      <c r="F15" s="521">
        <v>32</v>
      </c>
      <c r="G15" s="521">
        <v>0</v>
      </c>
      <c r="H15" s="521"/>
      <c r="I15" s="521"/>
      <c r="J15" s="521"/>
      <c r="K15" s="521"/>
      <c r="L15" s="521"/>
      <c r="M15" s="521"/>
    </row>
    <row r="16" spans="1:13" x14ac:dyDescent="0.25">
      <c r="A16" s="339" t="s">
        <v>11</v>
      </c>
      <c r="B16" s="521"/>
      <c r="C16" s="521"/>
      <c r="D16" s="521">
        <v>14391</v>
      </c>
      <c r="E16" s="521">
        <v>89</v>
      </c>
      <c r="F16" s="521"/>
      <c r="G16" s="521"/>
      <c r="H16" s="521"/>
      <c r="I16" s="521"/>
      <c r="J16" s="521"/>
      <c r="K16" s="521"/>
      <c r="L16" s="521">
        <v>12</v>
      </c>
      <c r="M16" s="521">
        <v>0</v>
      </c>
    </row>
    <row r="17" spans="1:13" x14ac:dyDescent="0.25">
      <c r="A17" s="339" t="s">
        <v>12</v>
      </c>
      <c r="B17" s="521"/>
      <c r="C17" s="521"/>
      <c r="D17" s="521">
        <v>36959</v>
      </c>
      <c r="E17" s="521">
        <v>303</v>
      </c>
      <c r="F17" s="521">
        <v>605</v>
      </c>
      <c r="G17" s="521">
        <v>0</v>
      </c>
      <c r="H17" s="521"/>
      <c r="I17" s="521"/>
      <c r="J17" s="521">
        <v>30</v>
      </c>
      <c r="K17" s="521"/>
      <c r="L17" s="521">
        <v>34</v>
      </c>
      <c r="M17" s="521">
        <v>6</v>
      </c>
    </row>
    <row r="18" spans="1:13" x14ac:dyDescent="0.25">
      <c r="A18" s="339" t="s">
        <v>13</v>
      </c>
      <c r="B18" s="521"/>
      <c r="C18" s="521"/>
      <c r="D18" s="521">
        <v>23654</v>
      </c>
      <c r="E18" s="521">
        <v>153</v>
      </c>
      <c r="F18" s="521">
        <v>127</v>
      </c>
      <c r="G18" s="521">
        <v>0</v>
      </c>
      <c r="H18" s="521"/>
      <c r="I18" s="521"/>
      <c r="J18" s="521">
        <v>19</v>
      </c>
      <c r="K18" s="521"/>
      <c r="L18" s="521"/>
      <c r="M18" s="521"/>
    </row>
    <row r="19" spans="1:13" x14ac:dyDescent="0.25">
      <c r="A19" s="339" t="s">
        <v>14</v>
      </c>
      <c r="B19" s="521"/>
      <c r="C19" s="521"/>
      <c r="D19" s="521">
        <v>27707</v>
      </c>
      <c r="E19" s="521">
        <v>40</v>
      </c>
      <c r="F19" s="521">
        <v>1312</v>
      </c>
      <c r="G19" s="521">
        <v>26</v>
      </c>
      <c r="H19" s="521"/>
      <c r="I19" s="521"/>
      <c r="J19" s="521">
        <v>137</v>
      </c>
      <c r="K19" s="521"/>
      <c r="L19" s="521">
        <v>840</v>
      </c>
      <c r="M19" s="521">
        <v>23</v>
      </c>
    </row>
    <row r="20" spans="1:13" x14ac:dyDescent="0.25">
      <c r="A20" s="339" t="s">
        <v>15</v>
      </c>
      <c r="B20" s="521"/>
      <c r="C20" s="521"/>
      <c r="D20" s="521">
        <v>18741</v>
      </c>
      <c r="E20" s="521">
        <v>162</v>
      </c>
      <c r="F20" s="521">
        <v>559</v>
      </c>
      <c r="G20" s="521">
        <v>0</v>
      </c>
      <c r="H20" s="521"/>
      <c r="I20" s="521"/>
      <c r="J20" s="521">
        <v>18</v>
      </c>
      <c r="K20" s="521"/>
      <c r="L20" s="521"/>
      <c r="M20" s="521"/>
    </row>
    <row r="21" spans="1:13" x14ac:dyDescent="0.25">
      <c r="A21" s="339" t="s">
        <v>16</v>
      </c>
      <c r="B21" s="521"/>
      <c r="C21" s="521"/>
      <c r="D21" s="521">
        <v>5561</v>
      </c>
      <c r="E21" s="521">
        <v>0</v>
      </c>
      <c r="F21" s="521"/>
      <c r="G21" s="521"/>
      <c r="H21" s="521"/>
      <c r="I21" s="521"/>
      <c r="J21" s="521"/>
      <c r="K21" s="521"/>
      <c r="L21" s="521"/>
      <c r="M21" s="521"/>
    </row>
    <row r="22" spans="1:13" x14ac:dyDescent="0.25">
      <c r="A22" s="339" t="s">
        <v>17</v>
      </c>
      <c r="B22" s="521">
        <v>3492</v>
      </c>
      <c r="C22" s="521">
        <v>0</v>
      </c>
      <c r="D22" s="521">
        <v>156992</v>
      </c>
      <c r="E22" s="521">
        <v>234</v>
      </c>
      <c r="F22" s="521">
        <v>78361</v>
      </c>
      <c r="G22" s="521">
        <v>571</v>
      </c>
      <c r="H22" s="521">
        <v>0</v>
      </c>
      <c r="I22" s="521"/>
      <c r="J22" s="521">
        <v>9748</v>
      </c>
      <c r="K22" s="521">
        <v>43</v>
      </c>
      <c r="L22" s="521">
        <v>22217</v>
      </c>
      <c r="M22" s="521">
        <v>242</v>
      </c>
    </row>
    <row r="23" spans="1:13" x14ac:dyDescent="0.25">
      <c r="A23" s="339" t="s">
        <v>18</v>
      </c>
      <c r="B23" s="521"/>
      <c r="C23" s="521"/>
      <c r="D23" s="521">
        <v>38795</v>
      </c>
      <c r="E23" s="521">
        <v>378</v>
      </c>
      <c r="F23" s="521">
        <v>3394</v>
      </c>
      <c r="G23" s="521">
        <v>95</v>
      </c>
      <c r="H23" s="521"/>
      <c r="I23" s="521"/>
      <c r="J23" s="521">
        <v>20</v>
      </c>
      <c r="K23" s="521"/>
      <c r="L23" s="521">
        <v>251</v>
      </c>
      <c r="M23" s="521">
        <v>94</v>
      </c>
    </row>
    <row r="24" spans="1:13" x14ac:dyDescent="0.25">
      <c r="A24" s="339" t="s">
        <v>19</v>
      </c>
      <c r="B24" s="521"/>
      <c r="C24" s="521"/>
      <c r="D24" s="521">
        <v>33787</v>
      </c>
      <c r="E24" s="521">
        <v>75</v>
      </c>
      <c r="F24" s="521">
        <v>179</v>
      </c>
      <c r="G24" s="521">
        <v>0</v>
      </c>
      <c r="H24" s="521"/>
      <c r="I24" s="521"/>
      <c r="J24" s="521">
        <v>20</v>
      </c>
      <c r="K24" s="521"/>
      <c r="L24" s="521">
        <v>449</v>
      </c>
      <c r="M24" s="521">
        <v>82</v>
      </c>
    </row>
    <row r="25" spans="1:13" x14ac:dyDescent="0.25">
      <c r="A25" s="339" t="s">
        <v>20</v>
      </c>
      <c r="B25" s="521"/>
      <c r="C25" s="521"/>
      <c r="D25" s="521">
        <v>11445</v>
      </c>
      <c r="E25" s="521">
        <v>18</v>
      </c>
      <c r="F25" s="521">
        <v>1689</v>
      </c>
      <c r="G25" s="521">
        <v>0</v>
      </c>
      <c r="H25" s="521"/>
      <c r="I25" s="521"/>
      <c r="J25" s="521">
        <v>28</v>
      </c>
      <c r="K25" s="521"/>
      <c r="L25" s="521">
        <v>5</v>
      </c>
      <c r="M25" s="521">
        <v>0</v>
      </c>
    </row>
    <row r="26" spans="1:13" x14ac:dyDescent="0.25">
      <c r="A26" s="339" t="s">
        <v>21</v>
      </c>
      <c r="B26" s="521"/>
      <c r="C26" s="521"/>
      <c r="D26" s="521">
        <v>45542</v>
      </c>
      <c r="E26" s="521">
        <v>66</v>
      </c>
      <c r="F26" s="521">
        <v>2576</v>
      </c>
      <c r="G26" s="521">
        <v>11</v>
      </c>
      <c r="H26" s="521"/>
      <c r="I26" s="521"/>
      <c r="J26" s="521">
        <v>138</v>
      </c>
      <c r="K26" s="521"/>
      <c r="L26" s="521">
        <v>817</v>
      </c>
      <c r="M26" s="521">
        <v>18</v>
      </c>
    </row>
    <row r="27" spans="1:13" x14ac:dyDescent="0.25">
      <c r="A27" s="339" t="s">
        <v>22</v>
      </c>
      <c r="B27" s="521"/>
      <c r="C27" s="521"/>
      <c r="D27" s="521">
        <v>8772</v>
      </c>
      <c r="E27" s="521">
        <v>87</v>
      </c>
      <c r="F27" s="521"/>
      <c r="G27" s="521"/>
      <c r="H27" s="521"/>
      <c r="I27" s="521"/>
      <c r="J27" s="521"/>
      <c r="K27" s="521"/>
      <c r="L27" s="521"/>
      <c r="M27" s="521"/>
    </row>
    <row r="28" spans="1:13" x14ac:dyDescent="0.25">
      <c r="A28" s="339" t="s">
        <v>23</v>
      </c>
      <c r="B28" s="521"/>
      <c r="C28" s="521"/>
      <c r="D28" s="521">
        <v>6809</v>
      </c>
      <c r="E28" s="521">
        <v>103</v>
      </c>
      <c r="F28" s="521"/>
      <c r="G28" s="521"/>
      <c r="H28" s="521"/>
      <c r="I28" s="521"/>
      <c r="J28" s="521">
        <v>0</v>
      </c>
      <c r="K28" s="521"/>
      <c r="L28" s="521"/>
      <c r="M28" s="521"/>
    </row>
    <row r="29" spans="1:13" x14ac:dyDescent="0.25">
      <c r="A29" s="339" t="s">
        <v>24</v>
      </c>
      <c r="B29" s="521"/>
      <c r="C29" s="521"/>
      <c r="D29" s="521">
        <v>6130</v>
      </c>
      <c r="E29" s="521">
        <v>82</v>
      </c>
      <c r="F29" s="521">
        <v>2</v>
      </c>
      <c r="G29" s="521">
        <v>0</v>
      </c>
      <c r="H29" s="521"/>
      <c r="I29" s="521"/>
      <c r="J29" s="521"/>
      <c r="K29" s="521"/>
      <c r="L29" s="521"/>
      <c r="M29" s="521"/>
    </row>
    <row r="30" spans="1:13" x14ac:dyDescent="0.25">
      <c r="A30" s="339" t="s">
        <v>25</v>
      </c>
      <c r="B30" s="521"/>
      <c r="C30" s="521"/>
      <c r="D30" s="521">
        <v>6618</v>
      </c>
      <c r="E30" s="521">
        <v>113</v>
      </c>
      <c r="F30" s="521"/>
      <c r="G30" s="521"/>
      <c r="H30" s="521"/>
      <c r="I30" s="521"/>
      <c r="J30" s="521">
        <v>3</v>
      </c>
      <c r="K30" s="521"/>
      <c r="L30" s="521"/>
      <c r="M30" s="521"/>
    </row>
    <row r="31" spans="1:13" x14ac:dyDescent="0.25">
      <c r="A31" s="339" t="s">
        <v>26</v>
      </c>
      <c r="B31" s="521">
        <v>23573</v>
      </c>
      <c r="C31" s="521">
        <v>0</v>
      </c>
      <c r="D31" s="521">
        <v>412364</v>
      </c>
      <c r="E31" s="521">
        <v>2926</v>
      </c>
      <c r="F31" s="521">
        <v>58421</v>
      </c>
      <c r="G31" s="521">
        <v>868</v>
      </c>
      <c r="H31" s="521">
        <v>0</v>
      </c>
      <c r="I31" s="521"/>
      <c r="J31" s="521">
        <v>1186</v>
      </c>
      <c r="K31" s="521"/>
      <c r="L31" s="521">
        <v>8431</v>
      </c>
      <c r="M31" s="521">
        <v>1039</v>
      </c>
    </row>
    <row r="32" spans="1:13" x14ac:dyDescent="0.25">
      <c r="A32" s="339" t="s">
        <v>27</v>
      </c>
      <c r="B32" s="521"/>
      <c r="C32" s="521"/>
      <c r="D32" s="521">
        <v>10318</v>
      </c>
      <c r="E32" s="521">
        <v>18</v>
      </c>
      <c r="F32" s="521">
        <v>779</v>
      </c>
      <c r="G32" s="521">
        <v>0</v>
      </c>
      <c r="H32" s="521"/>
      <c r="I32" s="521"/>
      <c r="J32" s="521">
        <v>7</v>
      </c>
      <c r="K32" s="521"/>
      <c r="L32" s="521">
        <v>125</v>
      </c>
      <c r="M32" s="521">
        <v>0</v>
      </c>
    </row>
    <row r="33" spans="1:14" x14ac:dyDescent="0.25">
      <c r="A33" s="339" t="s">
        <v>45</v>
      </c>
      <c r="B33" s="521"/>
      <c r="C33" s="521"/>
      <c r="D33" s="521">
        <v>20125</v>
      </c>
      <c r="E33" s="521">
        <v>44</v>
      </c>
      <c r="F33" s="521">
        <v>1962</v>
      </c>
      <c r="G33" s="521">
        <v>0</v>
      </c>
      <c r="H33" s="521"/>
      <c r="I33" s="521"/>
      <c r="J33" s="521">
        <v>1</v>
      </c>
      <c r="K33" s="521"/>
      <c r="L33" s="521"/>
      <c r="M33" s="521"/>
    </row>
    <row r="34" spans="1:14" x14ac:dyDescent="0.25">
      <c r="A34" s="339" t="s">
        <v>29</v>
      </c>
      <c r="B34" s="521"/>
      <c r="C34" s="521"/>
      <c r="D34" s="521">
        <v>7010</v>
      </c>
      <c r="E34" s="521">
        <v>90</v>
      </c>
      <c r="F34" s="521"/>
      <c r="G34" s="521"/>
      <c r="H34" s="521"/>
      <c r="I34" s="521"/>
      <c r="J34" s="521">
        <v>1</v>
      </c>
      <c r="K34" s="521"/>
      <c r="L34" s="521"/>
      <c r="M34" s="521"/>
    </row>
    <row r="35" spans="1:14" x14ac:dyDescent="0.25">
      <c r="A35" s="339" t="s">
        <v>30</v>
      </c>
      <c r="B35" s="521"/>
      <c r="C35" s="521"/>
      <c r="D35" s="521">
        <v>53886</v>
      </c>
      <c r="E35" s="521">
        <v>400</v>
      </c>
      <c r="F35" s="521">
        <v>778</v>
      </c>
      <c r="G35" s="521">
        <v>0</v>
      </c>
      <c r="H35" s="521"/>
      <c r="I35" s="521"/>
      <c r="J35" s="521">
        <v>69</v>
      </c>
      <c r="K35" s="521"/>
      <c r="L35" s="521">
        <v>529</v>
      </c>
      <c r="M35" s="521">
        <v>200</v>
      </c>
    </row>
    <row r="36" spans="1:14" ht="15.75" thickBot="1" x14ac:dyDescent="0.3">
      <c r="A36" s="340" t="s">
        <v>31</v>
      </c>
      <c r="B36" s="522"/>
      <c r="C36" s="522"/>
      <c r="D36" s="522">
        <v>4792</v>
      </c>
      <c r="E36" s="522">
        <v>60</v>
      </c>
      <c r="F36" s="522"/>
      <c r="G36" s="522"/>
      <c r="H36" s="522"/>
      <c r="I36" s="522"/>
      <c r="J36" s="522"/>
      <c r="K36" s="522"/>
      <c r="L36" s="522"/>
      <c r="M36" s="522"/>
    </row>
    <row r="37" spans="1:14" ht="15.75" thickBot="1" x14ac:dyDescent="0.3">
      <c r="A37" s="337" t="s">
        <v>41</v>
      </c>
      <c r="B37" s="341">
        <f>SUM(B13:B36)</f>
        <v>27065</v>
      </c>
      <c r="C37" s="341">
        <f>SUM(C13:C36)</f>
        <v>0</v>
      </c>
      <c r="D37" s="341">
        <f t="shared" ref="D37:M37" si="0">SUM(D13:D36)</f>
        <v>992969</v>
      </c>
      <c r="E37" s="341">
        <f t="shared" si="0"/>
        <v>5573</v>
      </c>
      <c r="F37" s="341">
        <f>SUM(F13:F36)</f>
        <v>151118</v>
      </c>
      <c r="G37" s="341">
        <f t="shared" si="0"/>
        <v>1571</v>
      </c>
      <c r="H37" s="341">
        <f t="shared" si="0"/>
        <v>93039</v>
      </c>
      <c r="I37" s="341">
        <f t="shared" si="0"/>
        <v>161</v>
      </c>
      <c r="J37" s="341">
        <f t="shared" si="0"/>
        <v>11465</v>
      </c>
      <c r="K37" s="341">
        <f t="shared" si="0"/>
        <v>43</v>
      </c>
      <c r="L37" s="341">
        <f t="shared" si="0"/>
        <v>34220</v>
      </c>
      <c r="M37" s="341">
        <f t="shared" si="0"/>
        <v>1731</v>
      </c>
    </row>
    <row r="38" spans="1:14" ht="15.75" thickBot="1" x14ac:dyDescent="0.3">
      <c r="B38" s="601">
        <f>SUM(B37:C37)</f>
        <v>27065</v>
      </c>
      <c r="C38" s="601"/>
      <c r="D38" s="601">
        <f>SUM(D37:E37)</f>
        <v>998542</v>
      </c>
      <c r="E38" s="601"/>
      <c r="F38" s="601">
        <f>SUM(F37:G37)</f>
        <v>152689</v>
      </c>
      <c r="G38" s="601"/>
      <c r="H38" s="601">
        <f>SUM(H37:I37)</f>
        <v>93200</v>
      </c>
      <c r="I38" s="601"/>
      <c r="J38" s="601">
        <f>SUM(J37:K37)</f>
        <v>11508</v>
      </c>
      <c r="K38" s="601"/>
      <c r="L38" s="601">
        <f>SUM(L37:M37)</f>
        <v>35951</v>
      </c>
      <c r="M38" s="601"/>
    </row>
    <row r="39" spans="1:14" ht="15.75" thickBot="1" x14ac:dyDescent="0.3">
      <c r="A39" s="1"/>
      <c r="B39" s="1"/>
    </row>
    <row r="40" spans="1:14" ht="15.75" thickBot="1" x14ac:dyDescent="0.3">
      <c r="A40" s="447" t="s">
        <v>32</v>
      </c>
      <c r="B40" s="448">
        <f>SUM(B37,D37,F37,H37,J37,L37)</f>
        <v>1309876</v>
      </c>
    </row>
    <row r="41" spans="1:14" ht="15.75" thickBot="1" x14ac:dyDescent="0.3">
      <c r="A41" s="447" t="s">
        <v>49</v>
      </c>
      <c r="B41" s="448">
        <f>SUM(C37,E37,G37,I37,K37,M37)</f>
        <v>9079</v>
      </c>
    </row>
    <row r="42" spans="1:14" ht="15.75" thickBot="1" x14ac:dyDescent="0.3">
      <c r="A42" s="447" t="s">
        <v>50</v>
      </c>
      <c r="B42" s="448">
        <f>SUM(B40:B41)</f>
        <v>1318955</v>
      </c>
    </row>
    <row r="43" spans="1:14" ht="15.75" thickBot="1" x14ac:dyDescent="0.3">
      <c r="B43" s="1"/>
    </row>
    <row r="44" spans="1:14" ht="15.75" thickBot="1" x14ac:dyDescent="0.3">
      <c r="B44" s="599" t="s">
        <v>103</v>
      </c>
      <c r="C44" s="599"/>
      <c r="D44" s="600" t="s">
        <v>77</v>
      </c>
      <c r="E44" s="600"/>
      <c r="F44" s="600" t="s">
        <v>59</v>
      </c>
      <c r="G44" s="600"/>
      <c r="H44" s="600" t="s">
        <v>46</v>
      </c>
      <c r="I44" s="600"/>
      <c r="J44" s="600" t="s">
        <v>39</v>
      </c>
      <c r="K44" s="600"/>
      <c r="L44" s="600" t="s">
        <v>47</v>
      </c>
      <c r="M44" s="600"/>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2.0662261160598407E-2</v>
      </c>
      <c r="C46" s="220">
        <f>C37/B41</f>
        <v>0</v>
      </c>
      <c r="D46" s="220">
        <f>D37/B40</f>
        <v>0.75806335866906482</v>
      </c>
      <c r="E46" s="220">
        <f>E37/B41</f>
        <v>0.61383412270073801</v>
      </c>
      <c r="F46" s="220">
        <f>F37/B40</f>
        <v>0.11536817225447295</v>
      </c>
      <c r="G46" s="220">
        <f>G37/B41</f>
        <v>0.17303667804824319</v>
      </c>
      <c r="H46" s="220">
        <f>H37/B40</f>
        <v>7.1028860747124153E-2</v>
      </c>
      <c r="I46" s="220">
        <f>I37/B41</f>
        <v>1.7733230531996914E-2</v>
      </c>
      <c r="J46" s="220">
        <f>J37/B40</f>
        <v>8.752736900286745E-3</v>
      </c>
      <c r="K46" s="220">
        <f>K37/B41</f>
        <v>4.7362044278004183E-3</v>
      </c>
      <c r="L46" s="220">
        <f>L37/B40</f>
        <v>2.6124610268452891E-2</v>
      </c>
      <c r="M46" s="220">
        <f>M37/B41</f>
        <v>0.1906597642912215</v>
      </c>
    </row>
    <row r="47" spans="1:14" ht="30.75" thickBot="1" x14ac:dyDescent="0.3">
      <c r="A47" s="221" t="s">
        <v>102</v>
      </c>
      <c r="B47" s="598">
        <f>B38/B42</f>
        <v>2.0520032904837542E-2</v>
      </c>
      <c r="C47" s="598"/>
      <c r="D47" s="598">
        <f>D38/B42</f>
        <v>0.75707055964759984</v>
      </c>
      <c r="E47" s="598"/>
      <c r="F47" s="598">
        <f>F38/B42</f>
        <v>0.11576513224484535</v>
      </c>
      <c r="G47" s="598"/>
      <c r="H47" s="598">
        <f>H38/B42</f>
        <v>7.0662001357135004E-2</v>
      </c>
      <c r="I47" s="598"/>
      <c r="J47" s="598">
        <f>J38/B42</f>
        <v>8.7250891804496744E-3</v>
      </c>
      <c r="K47" s="598"/>
      <c r="L47" s="598">
        <f>L38/B42</f>
        <v>2.7257184665132623E-2</v>
      </c>
      <c r="M47" s="598"/>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06-2024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2024-07-24T20:37:55Z</dcterms:modified>
</cp:coreProperties>
</file>